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430" windowHeight="11835" activeTab="1"/>
  </bookViews>
  <sheets>
    <sheet name="WWW Server" sheetId="1" r:id="rId1"/>
    <sheet name="主機數量" sheetId="2" r:id="rId2"/>
  </sheets>
  <definedNames>
    <definedName name="_xlnm.Print_Area" localSheetId="0">'WWW Server'!$A$1:$I$271</definedName>
    <definedName name="_xlnm.Print_Area" localSheetId="1">'主機數量'!$A$1:$I$269</definedName>
  </definedNames>
  <calcPr fullCalcOnLoad="1"/>
</workbook>
</file>

<file path=xl/sharedStrings.xml><?xml version="1.0" encoding="utf-8"?>
<sst xmlns="http://schemas.openxmlformats.org/spreadsheetml/2006/main" count="528" uniqueCount="334">
  <si>
    <t>Date</t>
  </si>
  <si>
    <t>Total</t>
  </si>
  <si>
    <t>WWW Server Growth Chart</t>
  </si>
  <si>
    <t>WWW Server 累計數量統計表</t>
  </si>
  <si>
    <t>網路主機成長統計</t>
  </si>
  <si>
    <t>Internet Host Growth</t>
  </si>
  <si>
    <t xml:space="preserve">註：2001.03 (含) 前資料由經濟部NII應用推動科專計劃提供, 後則由TWNIC提供 </t>
  </si>
  <si>
    <t>2001.10</t>
  </si>
  <si>
    <t>2001.11</t>
  </si>
  <si>
    <t>2002.01</t>
  </si>
  <si>
    <t>2001.12</t>
  </si>
  <si>
    <t>2002.02</t>
  </si>
  <si>
    <t>2002.03</t>
  </si>
  <si>
    <t>2002.04</t>
  </si>
  <si>
    <t>2002.05</t>
  </si>
  <si>
    <t>2002.06</t>
  </si>
  <si>
    <t>2002.07</t>
  </si>
  <si>
    <t>2002.08</t>
  </si>
  <si>
    <t>2002.09</t>
  </si>
  <si>
    <t>2002.10</t>
  </si>
  <si>
    <t>2002.12</t>
  </si>
  <si>
    <t>2003.01</t>
  </si>
  <si>
    <t>2002.11</t>
  </si>
  <si>
    <t>2003.02</t>
  </si>
  <si>
    <t>2003.03</t>
  </si>
  <si>
    <t>2003.04</t>
  </si>
  <si>
    <t>2003.05</t>
  </si>
  <si>
    <t>2003.06</t>
  </si>
  <si>
    <t>2003.07</t>
  </si>
  <si>
    <t>2003.08</t>
  </si>
  <si>
    <t>2003.09</t>
  </si>
  <si>
    <t>2003.10</t>
  </si>
  <si>
    <t>2003.11</t>
  </si>
  <si>
    <t>2003.12</t>
  </si>
  <si>
    <t>2004.01</t>
  </si>
  <si>
    <t>2004.02</t>
  </si>
  <si>
    <t>2004.03</t>
  </si>
  <si>
    <t>2004.04</t>
  </si>
  <si>
    <t>2004.05</t>
  </si>
  <si>
    <t>2004.06</t>
  </si>
  <si>
    <t>2004.09</t>
  </si>
  <si>
    <t>2004.07</t>
  </si>
  <si>
    <t>2004.08</t>
  </si>
  <si>
    <t>2004.10</t>
  </si>
  <si>
    <t>2004.10</t>
  </si>
  <si>
    <t>2004.11</t>
  </si>
  <si>
    <t>2004.12</t>
  </si>
  <si>
    <t>Date</t>
  </si>
  <si>
    <t>Total</t>
  </si>
  <si>
    <t>2001.10</t>
  </si>
  <si>
    <t>2001.12</t>
  </si>
  <si>
    <t>2002.01</t>
  </si>
  <si>
    <t>2002.02</t>
  </si>
  <si>
    <t>2002.03</t>
  </si>
  <si>
    <t>2002.04</t>
  </si>
  <si>
    <t>2002.05</t>
  </si>
  <si>
    <t>2002.06</t>
  </si>
  <si>
    <t>2002.07</t>
  </si>
  <si>
    <t>2002.08</t>
  </si>
  <si>
    <t>2002.09</t>
  </si>
  <si>
    <t>2002.10</t>
  </si>
  <si>
    <t>2002.11</t>
  </si>
  <si>
    <t>2002.12</t>
  </si>
  <si>
    <t>2003.01</t>
  </si>
  <si>
    <t>2003.02</t>
  </si>
  <si>
    <t>2003.03</t>
  </si>
  <si>
    <t>2003.04</t>
  </si>
  <si>
    <t>2003.05</t>
  </si>
  <si>
    <t>2003.06</t>
  </si>
  <si>
    <t>2003.07</t>
  </si>
  <si>
    <t>2003.08</t>
  </si>
  <si>
    <t>2003.09</t>
  </si>
  <si>
    <t>2003.10</t>
  </si>
  <si>
    <t>2003.11</t>
  </si>
  <si>
    <t>2003.12</t>
  </si>
  <si>
    <t>2004.01</t>
  </si>
  <si>
    <t>2004.02</t>
  </si>
  <si>
    <t>2004.03</t>
  </si>
  <si>
    <t>2004.04</t>
  </si>
  <si>
    <t>2004.05</t>
  </si>
  <si>
    <t>2004.06</t>
  </si>
  <si>
    <t>2004.07</t>
  </si>
  <si>
    <t>2004.08</t>
  </si>
  <si>
    <t>2004.09</t>
  </si>
  <si>
    <t>2005.01</t>
  </si>
  <si>
    <t>2004.11</t>
  </si>
  <si>
    <t>2004.12</t>
  </si>
  <si>
    <t>2005.02</t>
  </si>
  <si>
    <t>2005.03</t>
  </si>
  <si>
    <t>2005.04</t>
  </si>
  <si>
    <t>2005.05</t>
  </si>
  <si>
    <t>2005.06</t>
  </si>
  <si>
    <t>2005.07</t>
  </si>
  <si>
    <t>2005.07</t>
  </si>
  <si>
    <t>2005.08</t>
  </si>
  <si>
    <t>2005.09</t>
  </si>
  <si>
    <t>2005.10</t>
  </si>
  <si>
    <t>2005.11</t>
  </si>
  <si>
    <t>2005.12</t>
  </si>
  <si>
    <t>2006.01</t>
  </si>
  <si>
    <t>2006.02</t>
  </si>
  <si>
    <t>2006.03</t>
  </si>
  <si>
    <t>2006.04</t>
  </si>
  <si>
    <t>2006.05</t>
  </si>
  <si>
    <t>2006.06</t>
  </si>
  <si>
    <t>2006.06</t>
  </si>
  <si>
    <t>2006.07</t>
  </si>
  <si>
    <t>2006.08</t>
  </si>
  <si>
    <t>2006.07</t>
  </si>
  <si>
    <t>2006.08</t>
  </si>
  <si>
    <t>2006.09</t>
  </si>
  <si>
    <t>2006.10</t>
  </si>
  <si>
    <t>2006.11</t>
  </si>
  <si>
    <t>2006.12</t>
  </si>
  <si>
    <t>成長率</t>
  </si>
  <si>
    <t>2007.01</t>
  </si>
  <si>
    <t>2007.02</t>
  </si>
  <si>
    <t>2007.01</t>
  </si>
  <si>
    <t>2007.03</t>
  </si>
  <si>
    <t>2007.04</t>
  </si>
  <si>
    <t>2007.05</t>
  </si>
  <si>
    <t>2007.06</t>
  </si>
  <si>
    <t>2007.06</t>
  </si>
  <si>
    <t>2007.07</t>
  </si>
  <si>
    <t>2007.08</t>
  </si>
  <si>
    <t>2007.09</t>
  </si>
  <si>
    <t>2007.10</t>
  </si>
  <si>
    <t>2007.11</t>
  </si>
  <si>
    <t>2007.12</t>
  </si>
  <si>
    <t>2008.01</t>
  </si>
  <si>
    <t>2008.02</t>
  </si>
  <si>
    <t>2008.03</t>
  </si>
  <si>
    <t>2008.04</t>
  </si>
  <si>
    <t>2008.05</t>
  </si>
  <si>
    <t>2008.06</t>
  </si>
  <si>
    <t>2008.06</t>
  </si>
  <si>
    <t>2008.07</t>
  </si>
  <si>
    <t>2008.08</t>
  </si>
  <si>
    <t>2008.09</t>
  </si>
  <si>
    <t>2008.09</t>
  </si>
  <si>
    <t>2008.10</t>
  </si>
  <si>
    <t>2008.11</t>
  </si>
  <si>
    <t>2008.12</t>
  </si>
  <si>
    <t>2008.12</t>
  </si>
  <si>
    <t>2009.01</t>
  </si>
  <si>
    <t>2009.02</t>
  </si>
  <si>
    <t>2009.02</t>
  </si>
  <si>
    <t>2009.05</t>
  </si>
  <si>
    <t>2009.05</t>
  </si>
  <si>
    <t>2009.03</t>
  </si>
  <si>
    <t>2009.04</t>
  </si>
  <si>
    <t xml:space="preserve">註：2001.03 (含) 前資料由經濟部NII應用推動科專計劃提供, 後則由TWNIC提供 </t>
  </si>
  <si>
    <t>2009.06</t>
  </si>
  <si>
    <t>2009.07</t>
  </si>
  <si>
    <t>2009.07</t>
  </si>
  <si>
    <t>2009.08</t>
  </si>
  <si>
    <t>2009.09</t>
  </si>
  <si>
    <t>2009.10</t>
  </si>
  <si>
    <t>2009.11</t>
  </si>
  <si>
    <t>2009.12</t>
  </si>
  <si>
    <t>2010.01</t>
  </si>
  <si>
    <t>2010.02</t>
  </si>
  <si>
    <t>2010.03</t>
  </si>
  <si>
    <t>2010.04</t>
  </si>
  <si>
    <t>2010.05</t>
  </si>
  <si>
    <t>2010.06</t>
  </si>
  <si>
    <t>2010.07</t>
  </si>
  <si>
    <t>2010.08</t>
  </si>
  <si>
    <t>2010.09</t>
  </si>
  <si>
    <t>2010.10</t>
  </si>
  <si>
    <t>2010.11</t>
  </si>
  <si>
    <t>2010.12</t>
  </si>
  <si>
    <t>2011.01</t>
  </si>
  <si>
    <t>2011.01</t>
  </si>
  <si>
    <t>2011.02</t>
  </si>
  <si>
    <t>2011.03</t>
  </si>
  <si>
    <t>2011.04</t>
  </si>
  <si>
    <t>2011.05</t>
  </si>
  <si>
    <t>2011.06</t>
  </si>
  <si>
    <t>2011.06</t>
  </si>
  <si>
    <t>2011.07</t>
  </si>
  <si>
    <t>2011.08</t>
  </si>
  <si>
    <t>2011.08</t>
  </si>
  <si>
    <t>2011.09</t>
  </si>
  <si>
    <t>2011.10</t>
  </si>
  <si>
    <t>2011.11</t>
  </si>
  <si>
    <t>2011.12</t>
  </si>
  <si>
    <t>2012.01</t>
  </si>
  <si>
    <t>2012.02</t>
  </si>
  <si>
    <t>2012.03</t>
  </si>
  <si>
    <t>2012.04</t>
  </si>
  <si>
    <t>2012.05</t>
  </si>
  <si>
    <t>2012.06</t>
  </si>
  <si>
    <t>2012.07</t>
  </si>
  <si>
    <t>2012.08</t>
  </si>
  <si>
    <t>2012.09</t>
  </si>
  <si>
    <t>2012.10</t>
  </si>
  <si>
    <t>2012.11</t>
  </si>
  <si>
    <t>2012.12</t>
  </si>
  <si>
    <t>2013.01</t>
  </si>
  <si>
    <t>2013.01</t>
  </si>
  <si>
    <t>2012.12</t>
  </si>
  <si>
    <t>2013.02</t>
  </si>
  <si>
    <t>2013.03</t>
  </si>
  <si>
    <t>2013.04</t>
  </si>
  <si>
    <t>2013.05</t>
  </si>
  <si>
    <t>2013.06</t>
  </si>
  <si>
    <t>2013.07</t>
  </si>
  <si>
    <t>2013.08</t>
  </si>
  <si>
    <t>2013.09</t>
  </si>
  <si>
    <t>2013.10</t>
  </si>
  <si>
    <t>2013.11</t>
  </si>
  <si>
    <t>2013.12</t>
  </si>
  <si>
    <t>2013.12</t>
  </si>
  <si>
    <t>2014.01</t>
  </si>
  <si>
    <t>2014.02</t>
  </si>
  <si>
    <t>2014.03</t>
  </si>
  <si>
    <t>2014.04</t>
  </si>
  <si>
    <t>2014.04</t>
  </si>
  <si>
    <t>2014.05</t>
  </si>
  <si>
    <t>2014.06</t>
  </si>
  <si>
    <t>2014.07</t>
  </si>
  <si>
    <t>2014.08</t>
  </si>
  <si>
    <t>2014.09</t>
  </si>
  <si>
    <t>2014.10</t>
  </si>
  <si>
    <t>2014.11</t>
  </si>
  <si>
    <t>2014.12</t>
  </si>
  <si>
    <t>2015.01</t>
  </si>
  <si>
    <t>.com.tw</t>
  </si>
  <si>
    <t>.edu.tw</t>
  </si>
  <si>
    <t>.gov.tw</t>
  </si>
  <si>
    <t>.net.tw</t>
  </si>
  <si>
    <t>.org.tw</t>
  </si>
  <si>
    <t>2014.12</t>
  </si>
  <si>
    <t>2015.02</t>
  </si>
  <si>
    <t>2015.03</t>
  </si>
  <si>
    <t>2015.04</t>
  </si>
  <si>
    <t>2015.05</t>
  </si>
  <si>
    <t>2015.06</t>
  </si>
  <si>
    <t>2015.07</t>
  </si>
  <si>
    <t>2015.08</t>
  </si>
  <si>
    <t>2015.09</t>
  </si>
  <si>
    <t>2015.10</t>
  </si>
  <si>
    <t>2015.11</t>
  </si>
  <si>
    <t>2015.12</t>
  </si>
  <si>
    <t>2016.01</t>
  </si>
  <si>
    <t>2016.02</t>
  </si>
  <si>
    <t>2016.03</t>
  </si>
  <si>
    <t>2016.04</t>
  </si>
  <si>
    <t>2016.05</t>
  </si>
  <si>
    <t>2016.06</t>
  </si>
  <si>
    <t>2016.07</t>
  </si>
  <si>
    <t>2016.08</t>
  </si>
  <si>
    <t>2016.09</t>
  </si>
  <si>
    <t>2016.10</t>
  </si>
  <si>
    <t>2016.11</t>
  </si>
  <si>
    <t>2016.11</t>
  </si>
  <si>
    <t>2016.12</t>
  </si>
  <si>
    <t>2017.01</t>
  </si>
  <si>
    <t>2017.01</t>
  </si>
  <si>
    <t>2017.02</t>
  </si>
  <si>
    <t>2017.03</t>
  </si>
  <si>
    <t>2017.04</t>
  </si>
  <si>
    <t>2017.05</t>
  </si>
  <si>
    <t>2017.06</t>
  </si>
  <si>
    <t>2017.06</t>
  </si>
  <si>
    <t>2017.07</t>
  </si>
  <si>
    <t>2017.08</t>
  </si>
  <si>
    <t>2017.09</t>
  </si>
  <si>
    <t>2017.10</t>
  </si>
  <si>
    <t>2017.11</t>
  </si>
  <si>
    <t>2017.12</t>
  </si>
  <si>
    <t>2018.01</t>
  </si>
  <si>
    <t>2018.01</t>
  </si>
  <si>
    <t>2018.02</t>
  </si>
  <si>
    <t>2018.03</t>
  </si>
  <si>
    <t>2018.04</t>
  </si>
  <si>
    <t>2018.05</t>
  </si>
  <si>
    <t>2018.06</t>
  </si>
  <si>
    <t>2018.07</t>
  </si>
  <si>
    <t>2018.08</t>
  </si>
  <si>
    <t>2018.09</t>
  </si>
  <si>
    <t>2018.10</t>
  </si>
  <si>
    <t>2018.11</t>
  </si>
  <si>
    <t>2018.12</t>
  </si>
  <si>
    <t>2019.01</t>
  </si>
  <si>
    <t>2019.01</t>
  </si>
  <si>
    <t>2019.02</t>
  </si>
  <si>
    <t>2019.03</t>
  </si>
  <si>
    <t>2019.04</t>
  </si>
  <si>
    <t>2019.05</t>
  </si>
  <si>
    <t>2019.06</t>
  </si>
  <si>
    <t>2019.07</t>
  </si>
  <si>
    <t>2019.08</t>
  </si>
  <si>
    <t>2019.09</t>
  </si>
  <si>
    <t>2019.10</t>
  </si>
  <si>
    <t>2019.11</t>
  </si>
  <si>
    <t>2019.11</t>
  </si>
  <si>
    <t>2019.12</t>
  </si>
  <si>
    <t>2020.01</t>
  </si>
  <si>
    <t>2020.02</t>
  </si>
  <si>
    <t>2020.03</t>
  </si>
  <si>
    <t>2020.04</t>
  </si>
  <si>
    <t>2020.05</t>
  </si>
  <si>
    <t>2020.06</t>
  </si>
  <si>
    <t>2020.07</t>
  </si>
  <si>
    <t>2020.08</t>
  </si>
  <si>
    <t>2020.09</t>
  </si>
  <si>
    <t>2020.10</t>
  </si>
  <si>
    <t>2020.11</t>
  </si>
  <si>
    <t>2020.12</t>
  </si>
  <si>
    <t>2021.01</t>
  </si>
  <si>
    <t>2021.02</t>
  </si>
  <si>
    <t>2021.03</t>
  </si>
  <si>
    <t>2021.04</t>
  </si>
  <si>
    <t>2021.05</t>
  </si>
  <si>
    <t>2021.06</t>
  </si>
  <si>
    <t>2021.07</t>
  </si>
  <si>
    <t>2021.08</t>
  </si>
  <si>
    <t>2021.09</t>
  </si>
  <si>
    <t>2021.10</t>
  </si>
  <si>
    <t>2021.11</t>
  </si>
  <si>
    <t>2021.12</t>
  </si>
  <si>
    <t>2022.01</t>
  </si>
  <si>
    <t>2022.02</t>
  </si>
  <si>
    <t>2022.03</t>
  </si>
  <si>
    <t>2022.04</t>
  </si>
  <si>
    <t>2022.05</t>
  </si>
  <si>
    <t>2022.06</t>
  </si>
  <si>
    <t>2022.07</t>
  </si>
  <si>
    <t>2022.08</t>
  </si>
  <si>
    <t>2022.09</t>
  </si>
  <si>
    <t>2022.10</t>
  </si>
  <si>
    <t>2022.11</t>
  </si>
</sst>
</file>

<file path=xl/styles.xml><?xml version="1.0" encoding="utf-8"?>
<styleSheet xmlns="http://schemas.openxmlformats.org/spreadsheetml/2006/main">
  <numFmts count="3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0.0%"/>
    <numFmt numFmtId="188" formatCode="yyyy\-mm"/>
    <numFmt numFmtId="189" formatCode="mmm\-yyyy"/>
    <numFmt numFmtId="190" formatCode="0.0_ "/>
    <numFmt numFmtId="191" formatCode="#,##0.00_ ;[Red]\-#,##0.00\ "/>
    <numFmt numFmtId="192" formatCode="#,##0_ ;[Red]\-#,##0\ "/>
    <numFmt numFmtId="193" formatCode="0.0000%"/>
    <numFmt numFmtId="194" formatCode="[$€-2]\ #,##0.00_);[Red]\([$€-2]\ #,##0.00\)"/>
  </numFmts>
  <fonts count="48">
    <font>
      <sz val="12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b/>
      <sz val="14"/>
      <name val="標楷體"/>
      <family val="4"/>
    </font>
    <font>
      <b/>
      <sz val="12"/>
      <color indexed="8"/>
      <name val="標楷體"/>
      <family val="4"/>
    </font>
    <font>
      <sz val="12"/>
      <color indexed="8"/>
      <name val="標楷體"/>
      <family val="4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b/>
      <sz val="12"/>
      <name val="標楷體"/>
      <family val="4"/>
    </font>
    <font>
      <sz val="10"/>
      <color indexed="8"/>
      <name val="標楷體"/>
      <family val="4"/>
    </font>
    <font>
      <sz val="10"/>
      <color indexed="8"/>
      <name val="Times New Roman"/>
      <family val="1"/>
    </font>
    <font>
      <sz val="10"/>
      <name val="標楷體"/>
      <family val="4"/>
    </font>
    <font>
      <sz val="10"/>
      <color indexed="8"/>
      <name val="新細明體"/>
      <family val="1"/>
    </font>
    <font>
      <sz val="7.1"/>
      <color indexed="8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1" applyNumberFormat="0" applyFill="0" applyAlignment="0" applyProtection="0"/>
    <xf numFmtId="0" fontId="35" fillId="21" borderId="0" applyNumberFormat="0" applyBorder="0" applyAlignment="0" applyProtection="0"/>
    <xf numFmtId="9" fontId="0" fillId="0" borderId="0" applyFont="0" applyFill="0" applyBorder="0" applyAlignment="0" applyProtection="0"/>
    <xf numFmtId="0" fontId="36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0" fillId="23" borderId="4" applyNumberFormat="0" applyFont="0" applyAlignment="0" applyProtection="0"/>
    <xf numFmtId="0" fontId="6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2" applyNumberFormat="0" applyAlignment="0" applyProtection="0"/>
    <xf numFmtId="0" fontId="44" fillId="22" borderId="8" applyNumberFormat="0" applyAlignment="0" applyProtection="0"/>
    <xf numFmtId="0" fontId="45" fillId="31" borderId="9" applyNumberFormat="0" applyAlignment="0" applyProtection="0"/>
    <xf numFmtId="0" fontId="46" fillId="32" borderId="0" applyNumberFormat="0" applyBorder="0" applyAlignment="0" applyProtection="0"/>
    <xf numFmtId="0" fontId="47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190" fontId="2" fillId="0" borderId="0" xfId="0" applyNumberFormat="1" applyFont="1" applyAlignment="1">
      <alignment/>
    </xf>
    <xf numFmtId="49" fontId="8" fillId="0" borderId="0" xfId="0" applyNumberFormat="1" applyFont="1" applyBorder="1" applyAlignment="1">
      <alignment horizontal="right"/>
    </xf>
    <xf numFmtId="49" fontId="8" fillId="0" borderId="10" xfId="0" applyNumberFormat="1" applyFont="1" applyBorder="1" applyAlignment="1">
      <alignment horizontal="right"/>
    </xf>
    <xf numFmtId="10" fontId="2" fillId="0" borderId="10" xfId="0" applyNumberFormat="1" applyFont="1" applyBorder="1" applyAlignment="1">
      <alignment/>
    </xf>
    <xf numFmtId="0" fontId="4" fillId="0" borderId="10" xfId="0" applyFont="1" applyFill="1" applyBorder="1" applyAlignment="1">
      <alignment horizontal="right" wrapText="1"/>
    </xf>
    <xf numFmtId="49" fontId="4" fillId="0" borderId="10" xfId="0" applyNumberFormat="1" applyFont="1" applyFill="1" applyBorder="1" applyAlignment="1">
      <alignment horizontal="right" wrapText="1"/>
    </xf>
    <xf numFmtId="192" fontId="9" fillId="0" borderId="10" xfId="0" applyNumberFormat="1" applyFont="1" applyBorder="1" applyAlignment="1">
      <alignment horizontal="right" wrapText="1"/>
    </xf>
    <xf numFmtId="192" fontId="9" fillId="0" borderId="10" xfId="0" applyNumberFormat="1" applyFont="1" applyFill="1" applyBorder="1" applyAlignment="1">
      <alignment horizontal="right" wrapText="1"/>
    </xf>
    <xf numFmtId="192" fontId="10" fillId="0" borderId="10" xfId="0" applyNumberFormat="1" applyFont="1" applyBorder="1" applyAlignment="1">
      <alignment horizontal="right" wrapText="1"/>
    </xf>
    <xf numFmtId="192" fontId="11" fillId="0" borderId="10" xfId="0" applyNumberFormat="1" applyFont="1" applyBorder="1" applyAlignment="1">
      <alignment/>
    </xf>
    <xf numFmtId="192" fontId="11" fillId="0" borderId="0" xfId="0" applyNumberFormat="1" applyFont="1" applyBorder="1" applyAlignment="1">
      <alignment/>
    </xf>
    <xf numFmtId="192" fontId="2" fillId="0" borderId="0" xfId="0" applyNumberFormat="1" applyFont="1" applyAlignment="1">
      <alignment horizontal="left"/>
    </xf>
    <xf numFmtId="192" fontId="2" fillId="0" borderId="0" xfId="0" applyNumberFormat="1" applyFont="1" applyAlignment="1">
      <alignment/>
    </xf>
    <xf numFmtId="49" fontId="4" fillId="0" borderId="10" xfId="0" applyNumberFormat="1" applyFont="1" applyFill="1" applyBorder="1" applyAlignment="1">
      <alignment horizontal="center" wrapText="1"/>
    </xf>
    <xf numFmtId="49" fontId="2" fillId="0" borderId="10" xfId="0" applyNumberFormat="1" applyFont="1" applyBorder="1" applyAlignment="1">
      <alignment horizontal="center"/>
    </xf>
    <xf numFmtId="192" fontId="5" fillId="0" borderId="10" xfId="0" applyNumberFormat="1" applyFont="1" applyBorder="1" applyAlignment="1">
      <alignment horizontal="right" wrapText="1"/>
    </xf>
    <xf numFmtId="192" fontId="5" fillId="0" borderId="10" xfId="0" applyNumberFormat="1" applyFont="1" applyBorder="1" applyAlignment="1">
      <alignment wrapText="1"/>
    </xf>
    <xf numFmtId="192" fontId="5" fillId="0" borderId="10" xfId="0" applyNumberFormat="1" applyFont="1" applyBorder="1" applyAlignment="1">
      <alignment/>
    </xf>
    <xf numFmtId="192" fontId="2" fillId="0" borderId="10" xfId="0" applyNumberFormat="1" applyFont="1" applyBorder="1" applyAlignment="1">
      <alignment/>
    </xf>
    <xf numFmtId="192" fontId="2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left"/>
    </xf>
    <xf numFmtId="193" fontId="2" fillId="0" borderId="0" xfId="0" applyNumberFormat="1" applyFont="1" applyAlignment="1">
      <alignment/>
    </xf>
    <xf numFmtId="193" fontId="2" fillId="0" borderId="10" xfId="0" applyNumberFormat="1" applyFont="1" applyBorder="1" applyAlignment="1">
      <alignment horizontal="center"/>
    </xf>
    <xf numFmtId="193" fontId="2" fillId="0" borderId="10" xfId="0" applyNumberFormat="1" applyFont="1" applyBorder="1" applyAlignment="1">
      <alignment/>
    </xf>
    <xf numFmtId="193" fontId="2" fillId="0" borderId="0" xfId="0" applyNumberFormat="1" applyFont="1" applyBorder="1" applyAlignment="1">
      <alignment/>
    </xf>
    <xf numFmtId="10" fontId="2" fillId="0" borderId="0" xfId="0" applyNumberFormat="1" applyFont="1" applyBorder="1" applyAlignment="1">
      <alignment/>
    </xf>
    <xf numFmtId="49" fontId="3" fillId="0" borderId="0" xfId="0" applyNumberFormat="1" applyFont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65"/>
          <c:y val="0.0615"/>
          <c:w val="0.94075"/>
          <c:h val="0.828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'WWW Server'!$C$3</c:f>
              <c:strCache>
                <c:ptCount val="1"/>
                <c:pt idx="0">
                  <c:v>.com.tw</c:v>
                </c:pt>
              </c:strCache>
            </c:strRef>
          </c:tx>
          <c:spPr>
            <a:solidFill>
              <a:srgbClr val="4F81BD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'WWW Server'!$B$209:$B$268</c:f>
              <c:strCache/>
            </c:strRef>
          </c:cat>
          <c:val>
            <c:numRef>
              <c:f>'WWW Server'!$C$209:$C$268</c:f>
              <c:numCache/>
            </c:numRef>
          </c:val>
        </c:ser>
        <c:ser>
          <c:idx val="1"/>
          <c:order val="1"/>
          <c:tx>
            <c:strRef>
              <c:f>'WWW Server'!$D$3</c:f>
              <c:strCache>
                <c:ptCount val="1"/>
                <c:pt idx="0">
                  <c:v>.edu.tw</c:v>
                </c:pt>
              </c:strCache>
            </c:strRef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'WWW Server'!$B$209:$B$268</c:f>
              <c:strCache/>
            </c:strRef>
          </c:cat>
          <c:val>
            <c:numRef>
              <c:f>'WWW Server'!$D$209:$D$268</c:f>
              <c:numCache/>
            </c:numRef>
          </c:val>
        </c:ser>
        <c:ser>
          <c:idx val="2"/>
          <c:order val="2"/>
          <c:tx>
            <c:strRef>
              <c:f>'WWW Server'!$E$3</c:f>
              <c:strCache>
                <c:ptCount val="1"/>
                <c:pt idx="0">
                  <c:v>.gov.tw</c:v>
                </c:pt>
              </c:strCache>
            </c:strRef>
          </c:tx>
          <c:spPr>
            <a:solidFill>
              <a:srgbClr val="9BBB59"/>
            </a:solidFill>
            <a:ln w="3175">
              <a:solidFill>
                <a:srgbClr val="8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'WWW Server'!$B$209:$B$268</c:f>
              <c:strCache/>
            </c:strRef>
          </c:cat>
          <c:val>
            <c:numRef>
              <c:f>'WWW Server'!$E$209:$E$268</c:f>
              <c:numCache/>
            </c:numRef>
          </c:val>
        </c:ser>
        <c:ser>
          <c:idx val="3"/>
          <c:order val="3"/>
          <c:tx>
            <c:strRef>
              <c:f>'WWW Server'!$F$3</c:f>
              <c:strCache>
                <c:ptCount val="1"/>
                <c:pt idx="0">
                  <c:v>.net.tw</c:v>
                </c:pt>
              </c:strCache>
            </c:strRef>
          </c:tx>
          <c:spPr>
            <a:solidFill>
              <a:srgbClr val="8064A2"/>
            </a:solidFill>
            <a:ln w="3175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'WWW Server'!$B$209:$B$268</c:f>
              <c:strCache/>
            </c:strRef>
          </c:cat>
          <c:val>
            <c:numRef>
              <c:f>'WWW Server'!$F$209:$F$268</c:f>
              <c:numCache/>
            </c:numRef>
          </c:val>
        </c:ser>
        <c:ser>
          <c:idx val="4"/>
          <c:order val="4"/>
          <c:tx>
            <c:strRef>
              <c:f>'WWW Server'!$G$3</c:f>
              <c:strCache>
                <c:ptCount val="1"/>
                <c:pt idx="0">
                  <c:v>.org.tw</c:v>
                </c:pt>
              </c:strCache>
            </c:strRef>
          </c:tx>
          <c:spPr>
            <a:solidFill>
              <a:srgbClr val="4BACC6"/>
            </a:solidFill>
            <a:ln w="3175">
              <a:solidFill>
                <a:srgbClr val="3399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'WWW Server'!$B$209:$B$268</c:f>
              <c:strCache/>
            </c:strRef>
          </c:cat>
          <c:val>
            <c:numRef>
              <c:f>'WWW Server'!$G$209:$G$268</c:f>
              <c:numCache/>
            </c:numRef>
          </c:val>
        </c:ser>
        <c:overlap val="100"/>
        <c:axId val="24433702"/>
        <c:axId val="18576727"/>
      </c:barChart>
      <c:catAx>
        <c:axId val="2443370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18576727"/>
        <c:crosses val="autoZero"/>
        <c:auto val="1"/>
        <c:lblOffset val="100"/>
        <c:tickLblSkip val="2"/>
        <c:noMultiLvlLbl val="0"/>
      </c:catAx>
      <c:valAx>
        <c:axId val="18576727"/>
        <c:scaling>
          <c:orientation val="minMax"/>
          <c:max val="170000"/>
          <c:min val="1200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24433702"/>
        <c:crossesAt val="1"/>
        <c:crossBetween val="between"/>
        <c:dispUnits/>
      </c:valAx>
      <c:spPr>
        <a:solidFill>
          <a:srgbClr val="E7E7E7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885"/>
          <c:y val="0.00925"/>
          <c:w val="0.4165"/>
          <c:h val="0.053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225"/>
          <c:y val="0.075"/>
          <c:w val="0.90525"/>
          <c:h val="0.776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'主機數量'!$C$3</c:f>
              <c:strCache>
                <c:ptCount val="1"/>
                <c:pt idx="0">
                  <c:v>.net.tw</c:v>
                </c:pt>
              </c:strCache>
            </c:strRef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'主機數量'!$B$209:$B$268</c:f>
              <c:strCache/>
            </c:strRef>
          </c:cat>
          <c:val>
            <c:numRef>
              <c:f>'主機數量'!$C$209:$C$268</c:f>
              <c:numCache/>
            </c:numRef>
          </c:val>
        </c:ser>
        <c:ser>
          <c:idx val="2"/>
          <c:order val="1"/>
          <c:tx>
            <c:strRef>
              <c:f>'主機數量'!$D$3</c:f>
              <c:strCache>
                <c:ptCount val="1"/>
                <c:pt idx="0">
                  <c:v>.com.tw</c:v>
                </c:pt>
              </c:strCache>
            </c:strRef>
          </c:tx>
          <c:spPr>
            <a:solidFill>
              <a:srgbClr val="9BBB59"/>
            </a:solidFill>
            <a:ln w="3175">
              <a:solidFill>
                <a:srgbClr val="8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'主機數量'!$B$209:$B$268</c:f>
              <c:strCache/>
            </c:strRef>
          </c:cat>
          <c:val>
            <c:numRef>
              <c:f>'主機數量'!$D$209:$D$268</c:f>
              <c:numCache/>
            </c:numRef>
          </c:val>
        </c:ser>
        <c:ser>
          <c:idx val="3"/>
          <c:order val="2"/>
          <c:tx>
            <c:strRef>
              <c:f>'主機數量'!$E$3</c:f>
              <c:strCache>
                <c:ptCount val="1"/>
                <c:pt idx="0">
                  <c:v>.edu.tw</c:v>
                </c:pt>
              </c:strCache>
            </c:strRef>
          </c:tx>
          <c:spPr>
            <a:solidFill>
              <a:srgbClr val="8064A2"/>
            </a:solidFill>
            <a:ln w="3175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'主機數量'!$B$209:$B$268</c:f>
              <c:strCache/>
            </c:strRef>
          </c:cat>
          <c:val>
            <c:numRef>
              <c:f>'主機數量'!$E$209:$E$268</c:f>
              <c:numCache/>
            </c:numRef>
          </c:val>
        </c:ser>
        <c:ser>
          <c:idx val="4"/>
          <c:order val="3"/>
          <c:tx>
            <c:strRef>
              <c:f>'主機數量'!$F$3</c:f>
              <c:strCache>
                <c:ptCount val="1"/>
                <c:pt idx="0">
                  <c:v>.gov.tw</c:v>
                </c:pt>
              </c:strCache>
            </c:strRef>
          </c:tx>
          <c:spPr>
            <a:solidFill>
              <a:srgbClr val="4BACC6"/>
            </a:solidFill>
            <a:ln w="3175">
              <a:solidFill>
                <a:srgbClr val="3399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'主機數量'!$B$209:$B$268</c:f>
              <c:strCache/>
            </c:strRef>
          </c:cat>
          <c:val>
            <c:numRef>
              <c:f>'主機數量'!$F$209:$F$268</c:f>
              <c:numCache/>
            </c:numRef>
          </c:val>
        </c:ser>
        <c:ser>
          <c:idx val="0"/>
          <c:order val="4"/>
          <c:tx>
            <c:strRef>
              <c:f>'主機數量'!$G$3</c:f>
              <c:strCache>
                <c:ptCount val="1"/>
                <c:pt idx="0">
                  <c:v>.org.tw</c:v>
                </c:pt>
              </c:strCache>
            </c:strRef>
          </c:tx>
          <c:spPr>
            <a:solidFill>
              <a:srgbClr val="4F81BD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'主機數量'!$B$209:$B$268</c:f>
              <c:strCache/>
            </c:strRef>
          </c:cat>
          <c:val>
            <c:numRef>
              <c:f>'主機數量'!$G$209:$G$268</c:f>
              <c:numCache/>
            </c:numRef>
          </c:val>
        </c:ser>
        <c:overlap val="100"/>
        <c:axId val="32972816"/>
        <c:axId val="28319889"/>
      </c:barChart>
      <c:dateAx>
        <c:axId val="32972816"/>
        <c:scaling>
          <c:orientation val="minMax"/>
        </c:scaling>
        <c:axPos val="b"/>
        <c:delete val="0"/>
        <c:numFmt formatCode="@" sourceLinked="0"/>
        <c:majorTickMark val="in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28319889"/>
        <c:crosses val="autoZero"/>
        <c:auto val="0"/>
        <c:baseTimeUnit val="days"/>
        <c:majorUnit val="2"/>
        <c:majorTimeUnit val="days"/>
        <c:minorUnit val="2"/>
        <c:minorTimeUnit val="days"/>
        <c:noMultiLvlLbl val="0"/>
      </c:dateAx>
      <c:valAx>
        <c:axId val="28319889"/>
        <c:scaling>
          <c:orientation val="minMax"/>
          <c:max val="22000000"/>
          <c:min val="160000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32972816"/>
        <c:crossesAt val="1"/>
        <c:crossBetween val="between"/>
        <c:dispUnits/>
      </c:valAx>
      <c:spPr>
        <a:solidFill>
          <a:srgbClr val="E7E7E7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8"/>
          <c:y val="0.00625"/>
          <c:w val="0.4455"/>
          <c:h val="0.048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273</xdr:row>
      <xdr:rowOff>9525</xdr:rowOff>
    </xdr:from>
    <xdr:to>
      <xdr:col>9</xdr:col>
      <xdr:colOff>9525</xdr:colOff>
      <xdr:row>293</xdr:row>
      <xdr:rowOff>28575</xdr:rowOff>
    </xdr:to>
    <xdr:graphicFrame>
      <xdr:nvGraphicFramePr>
        <xdr:cNvPr id="1" name="Chart 2"/>
        <xdr:cNvGraphicFramePr/>
      </xdr:nvGraphicFramePr>
      <xdr:xfrm>
        <a:off x="66675" y="57340500"/>
        <a:ext cx="7610475" cy="4210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271</xdr:row>
      <xdr:rowOff>9525</xdr:rowOff>
    </xdr:from>
    <xdr:to>
      <xdr:col>9</xdr:col>
      <xdr:colOff>0</xdr:colOff>
      <xdr:row>293</xdr:row>
      <xdr:rowOff>0</xdr:rowOff>
    </xdr:to>
    <xdr:graphicFrame>
      <xdr:nvGraphicFramePr>
        <xdr:cNvPr id="1" name="Chart 2"/>
        <xdr:cNvGraphicFramePr/>
      </xdr:nvGraphicFramePr>
      <xdr:xfrm>
        <a:off x="66675" y="56873775"/>
        <a:ext cx="7162800" cy="4600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288"/>
  <sheetViews>
    <sheetView view="pageBreakPreview" zoomScaleSheetLayoutView="100" zoomScalePageLayoutView="0" workbookViewId="0" topLeftCell="A1">
      <pane ySplit="3" topLeftCell="A264" activePane="bottomLeft" state="frozen"/>
      <selection pane="topLeft" activeCell="A1" sqref="A1"/>
      <selection pane="bottomLeft" activeCell="E272" sqref="E272"/>
    </sheetView>
  </sheetViews>
  <sheetFormatPr defaultColWidth="8.875" defaultRowHeight="16.5"/>
  <cols>
    <col min="1" max="1" width="16.125" style="1" customWidth="1"/>
    <col min="2" max="2" width="10.125" style="1" customWidth="1"/>
    <col min="3" max="8" width="10.625" style="15" customWidth="1"/>
    <col min="9" max="9" width="10.625" style="3" customWidth="1"/>
    <col min="10" max="10" width="12.125" style="1" customWidth="1"/>
    <col min="11" max="16384" width="8.875" style="1" customWidth="1"/>
  </cols>
  <sheetData>
    <row r="1" spans="2:8" ht="19.5">
      <c r="B1" s="29" t="s">
        <v>3</v>
      </c>
      <c r="C1" s="29"/>
      <c r="D1" s="29"/>
      <c r="E1" s="29"/>
      <c r="F1" s="29"/>
      <c r="G1" s="29"/>
      <c r="H1" s="29"/>
    </row>
    <row r="2" spans="2:8" ht="19.5">
      <c r="B2" s="30" t="s">
        <v>2</v>
      </c>
      <c r="C2" s="30"/>
      <c r="D2" s="30"/>
      <c r="E2" s="30"/>
      <c r="F2" s="30"/>
      <c r="G2" s="30"/>
      <c r="H2" s="30"/>
    </row>
    <row r="3" spans="2:9" ht="18.75" customHeight="1">
      <c r="B3" s="16" t="s">
        <v>0</v>
      </c>
      <c r="C3" s="16" t="s">
        <v>228</v>
      </c>
      <c r="D3" s="16" t="s">
        <v>229</v>
      </c>
      <c r="E3" s="16" t="s">
        <v>230</v>
      </c>
      <c r="F3" s="16" t="s">
        <v>231</v>
      </c>
      <c r="G3" s="16" t="s">
        <v>232</v>
      </c>
      <c r="H3" s="16" t="s">
        <v>1</v>
      </c>
      <c r="I3" s="17" t="s">
        <v>114</v>
      </c>
    </row>
    <row r="4" spans="2:9" ht="16.5" customHeight="1">
      <c r="B4" s="7">
        <v>1997.12</v>
      </c>
      <c r="C4" s="18">
        <v>7373</v>
      </c>
      <c r="D4" s="18">
        <v>1181</v>
      </c>
      <c r="E4" s="18">
        <v>338</v>
      </c>
      <c r="F4" s="18">
        <v>396</v>
      </c>
      <c r="G4" s="18">
        <v>480</v>
      </c>
      <c r="H4" s="19">
        <f aca="true" t="shared" si="0" ref="H4:H12">SUM(C4:G4)</f>
        <v>9768</v>
      </c>
      <c r="I4" s="6"/>
    </row>
    <row r="5" spans="2:9" ht="16.5">
      <c r="B5" s="7">
        <v>1998.06</v>
      </c>
      <c r="C5" s="18">
        <v>8406</v>
      </c>
      <c r="D5" s="18">
        <v>1500</v>
      </c>
      <c r="E5" s="18">
        <v>423</v>
      </c>
      <c r="F5" s="18">
        <v>398</v>
      </c>
      <c r="G5" s="18">
        <v>693</v>
      </c>
      <c r="H5" s="19">
        <f t="shared" si="0"/>
        <v>11420</v>
      </c>
      <c r="I5" s="6">
        <f>(H5-H4)/H4</f>
        <v>0.16912366912366913</v>
      </c>
    </row>
    <row r="6" spans="2:9" ht="16.5">
      <c r="B6" s="7">
        <v>1998.12</v>
      </c>
      <c r="C6" s="18">
        <v>9566</v>
      </c>
      <c r="D6" s="18">
        <v>1798</v>
      </c>
      <c r="E6" s="18">
        <v>684</v>
      </c>
      <c r="F6" s="18">
        <v>510</v>
      </c>
      <c r="G6" s="18">
        <v>837</v>
      </c>
      <c r="H6" s="19">
        <f t="shared" si="0"/>
        <v>13395</v>
      </c>
      <c r="I6" s="6">
        <f>(H6-H5)/H5</f>
        <v>0.17294220665499124</v>
      </c>
    </row>
    <row r="7" spans="2:9" ht="16.5">
      <c r="B7" s="7">
        <v>1999.06</v>
      </c>
      <c r="C7" s="18">
        <v>10710</v>
      </c>
      <c r="D7" s="18">
        <v>2241</v>
      </c>
      <c r="E7" s="18">
        <v>756</v>
      </c>
      <c r="F7" s="18">
        <v>530</v>
      </c>
      <c r="G7" s="18">
        <v>1037</v>
      </c>
      <c r="H7" s="19">
        <f t="shared" si="0"/>
        <v>15274</v>
      </c>
      <c r="I7" s="6">
        <f aca="true" t="shared" si="1" ref="I7:I70">(H7-H6)/H6</f>
        <v>0.1402762224710713</v>
      </c>
    </row>
    <row r="8" spans="2:9" ht="16.5">
      <c r="B8" s="7">
        <v>1999.12</v>
      </c>
      <c r="C8" s="18">
        <v>12744</v>
      </c>
      <c r="D8" s="18">
        <v>3773</v>
      </c>
      <c r="E8" s="18">
        <v>949</v>
      </c>
      <c r="F8" s="18">
        <v>561</v>
      </c>
      <c r="G8" s="18">
        <v>1328</v>
      </c>
      <c r="H8" s="19">
        <f t="shared" si="0"/>
        <v>19355</v>
      </c>
      <c r="I8" s="6">
        <f t="shared" si="1"/>
        <v>0.267186067827681</v>
      </c>
    </row>
    <row r="9" spans="2:9" ht="16.5">
      <c r="B9" s="7">
        <v>2000.06</v>
      </c>
      <c r="C9" s="18">
        <v>14609</v>
      </c>
      <c r="D9" s="18">
        <v>4090</v>
      </c>
      <c r="E9" s="18">
        <v>871</v>
      </c>
      <c r="F9" s="18">
        <v>544</v>
      </c>
      <c r="G9" s="18">
        <v>1460</v>
      </c>
      <c r="H9" s="19">
        <f t="shared" si="0"/>
        <v>21574</v>
      </c>
      <c r="I9" s="6">
        <f t="shared" si="1"/>
        <v>0.11464737793851718</v>
      </c>
    </row>
    <row r="10" spans="2:9" ht="16.5">
      <c r="B10" s="7">
        <v>2000.12</v>
      </c>
      <c r="C10" s="18">
        <v>28112</v>
      </c>
      <c r="D10" s="18">
        <v>2333</v>
      </c>
      <c r="E10" s="18">
        <v>846</v>
      </c>
      <c r="F10" s="18">
        <v>282</v>
      </c>
      <c r="G10" s="18">
        <v>1396</v>
      </c>
      <c r="H10" s="19">
        <f t="shared" si="0"/>
        <v>32969</v>
      </c>
      <c r="I10" s="6">
        <f t="shared" si="1"/>
        <v>0.5281820710114026</v>
      </c>
    </row>
    <row r="11" spans="2:9" ht="16.5">
      <c r="B11" s="7">
        <v>2001.02</v>
      </c>
      <c r="C11" s="18">
        <v>25802</v>
      </c>
      <c r="D11" s="18">
        <v>1915</v>
      </c>
      <c r="E11" s="18">
        <v>735</v>
      </c>
      <c r="F11" s="18">
        <v>242</v>
      </c>
      <c r="G11" s="18">
        <v>1308</v>
      </c>
      <c r="H11" s="19">
        <f t="shared" si="0"/>
        <v>30002</v>
      </c>
      <c r="I11" s="6">
        <f t="shared" si="1"/>
        <v>-0.089993630380054</v>
      </c>
    </row>
    <row r="12" spans="2:9" ht="16.5">
      <c r="B12" s="7">
        <v>2001.06</v>
      </c>
      <c r="C12" s="18">
        <v>42685</v>
      </c>
      <c r="D12" s="18">
        <v>4008</v>
      </c>
      <c r="E12" s="18">
        <v>559</v>
      </c>
      <c r="F12" s="18">
        <v>559</v>
      </c>
      <c r="G12" s="18">
        <v>2190</v>
      </c>
      <c r="H12" s="19">
        <f t="shared" si="0"/>
        <v>50001</v>
      </c>
      <c r="I12" s="6">
        <f t="shared" si="1"/>
        <v>0.6665888940737285</v>
      </c>
    </row>
    <row r="13" spans="2:9" ht="16.5">
      <c r="B13" s="7">
        <v>2001.08</v>
      </c>
      <c r="C13" s="19">
        <v>38437</v>
      </c>
      <c r="D13" s="19">
        <v>4126</v>
      </c>
      <c r="E13" s="19">
        <v>797</v>
      </c>
      <c r="F13" s="19">
        <v>495</v>
      </c>
      <c r="G13" s="19">
        <v>2077</v>
      </c>
      <c r="H13" s="19">
        <f aca="true" t="shared" si="2" ref="H13:H22">SUM(C13:G13)</f>
        <v>45932</v>
      </c>
      <c r="I13" s="6">
        <f t="shared" si="1"/>
        <v>-0.08137837243255135</v>
      </c>
    </row>
    <row r="14" spans="2:9" ht="16.5">
      <c r="B14" s="7">
        <v>2001.09</v>
      </c>
      <c r="C14" s="19">
        <v>40782</v>
      </c>
      <c r="D14" s="19">
        <v>4096</v>
      </c>
      <c r="E14" s="19">
        <v>832</v>
      </c>
      <c r="F14" s="19">
        <v>526</v>
      </c>
      <c r="G14" s="19">
        <v>2193</v>
      </c>
      <c r="H14" s="19">
        <f t="shared" si="2"/>
        <v>48429</v>
      </c>
      <c r="I14" s="6">
        <f t="shared" si="1"/>
        <v>0.05436297134895062</v>
      </c>
    </row>
    <row r="15" spans="2:9" ht="16.5">
      <c r="B15" s="5" t="s">
        <v>7</v>
      </c>
      <c r="C15" s="20">
        <v>40132</v>
      </c>
      <c r="D15" s="20">
        <v>4125</v>
      </c>
      <c r="E15" s="20">
        <v>866</v>
      </c>
      <c r="F15" s="20">
        <v>505</v>
      </c>
      <c r="G15" s="20">
        <v>2188</v>
      </c>
      <c r="H15" s="20">
        <f t="shared" si="2"/>
        <v>47816</v>
      </c>
      <c r="I15" s="6">
        <f t="shared" si="1"/>
        <v>-0.012657705094055215</v>
      </c>
    </row>
    <row r="16" spans="2:9" ht="16.5">
      <c r="B16" s="5" t="s">
        <v>8</v>
      </c>
      <c r="C16" s="20">
        <v>40654</v>
      </c>
      <c r="D16" s="20">
        <v>4122</v>
      </c>
      <c r="E16" s="20">
        <v>893</v>
      </c>
      <c r="F16" s="20">
        <v>496</v>
      </c>
      <c r="G16" s="20">
        <v>2066</v>
      </c>
      <c r="H16" s="20">
        <f t="shared" si="2"/>
        <v>48231</v>
      </c>
      <c r="I16" s="6">
        <f t="shared" si="1"/>
        <v>0.008679103229044671</v>
      </c>
    </row>
    <row r="17" spans="2:9" ht="16.5">
      <c r="B17" s="5" t="s">
        <v>10</v>
      </c>
      <c r="C17" s="20">
        <v>40963</v>
      </c>
      <c r="D17" s="20">
        <v>4097</v>
      </c>
      <c r="E17" s="20">
        <v>905</v>
      </c>
      <c r="F17" s="20">
        <v>487</v>
      </c>
      <c r="G17" s="20">
        <v>2085</v>
      </c>
      <c r="H17" s="20">
        <f t="shared" si="2"/>
        <v>48537</v>
      </c>
      <c r="I17" s="6">
        <f t="shared" si="1"/>
        <v>0.006344467251352864</v>
      </c>
    </row>
    <row r="18" spans="2:9" ht="16.5">
      <c r="B18" s="5" t="s">
        <v>9</v>
      </c>
      <c r="C18" s="20">
        <v>41134</v>
      </c>
      <c r="D18" s="20">
        <v>4038</v>
      </c>
      <c r="E18" s="20">
        <v>946</v>
      </c>
      <c r="F18" s="20">
        <v>491</v>
      </c>
      <c r="G18" s="20">
        <v>2064</v>
      </c>
      <c r="H18" s="20">
        <f t="shared" si="2"/>
        <v>48673</v>
      </c>
      <c r="I18" s="6">
        <f t="shared" si="1"/>
        <v>0.002801986113686466</v>
      </c>
    </row>
    <row r="19" spans="2:9" ht="16.5">
      <c r="B19" s="5" t="s">
        <v>11</v>
      </c>
      <c r="C19" s="20">
        <v>46952</v>
      </c>
      <c r="D19" s="20">
        <v>4119</v>
      </c>
      <c r="E19" s="20">
        <v>915</v>
      </c>
      <c r="F19" s="20">
        <f>558+5</f>
        <v>563</v>
      </c>
      <c r="G19" s="20">
        <v>2403</v>
      </c>
      <c r="H19" s="20">
        <f t="shared" si="2"/>
        <v>54952</v>
      </c>
      <c r="I19" s="6">
        <f t="shared" si="1"/>
        <v>0.12900375978468556</v>
      </c>
    </row>
    <row r="20" spans="2:9" ht="16.5">
      <c r="B20" s="5" t="s">
        <v>12</v>
      </c>
      <c r="C20" s="20">
        <v>45568</v>
      </c>
      <c r="D20" s="20">
        <v>4058</v>
      </c>
      <c r="E20" s="20">
        <v>938</v>
      </c>
      <c r="F20" s="20">
        <v>513</v>
      </c>
      <c r="G20" s="20">
        <v>2453</v>
      </c>
      <c r="H20" s="20">
        <f t="shared" si="2"/>
        <v>53530</v>
      </c>
      <c r="I20" s="6">
        <f t="shared" si="1"/>
        <v>-0.025877129130877856</v>
      </c>
    </row>
    <row r="21" spans="2:9" ht="16.5">
      <c r="B21" s="5" t="s">
        <v>13</v>
      </c>
      <c r="C21" s="20">
        <v>46588</v>
      </c>
      <c r="D21" s="20">
        <v>4120</v>
      </c>
      <c r="E21" s="20">
        <v>920</v>
      </c>
      <c r="F21" s="20">
        <v>521</v>
      </c>
      <c r="G21" s="20">
        <v>2467</v>
      </c>
      <c r="H21" s="20">
        <f t="shared" si="2"/>
        <v>54616</v>
      </c>
      <c r="I21" s="6">
        <f t="shared" si="1"/>
        <v>0.020287689146273116</v>
      </c>
    </row>
    <row r="22" spans="2:9" ht="16.5">
      <c r="B22" s="5" t="s">
        <v>14</v>
      </c>
      <c r="C22" s="20">
        <v>46723</v>
      </c>
      <c r="D22" s="20">
        <v>4088</v>
      </c>
      <c r="E22" s="20">
        <v>931</v>
      </c>
      <c r="F22" s="20">
        <v>509</v>
      </c>
      <c r="G22" s="20">
        <v>2488</v>
      </c>
      <c r="H22" s="20">
        <f t="shared" si="2"/>
        <v>54739</v>
      </c>
      <c r="I22" s="6">
        <f t="shared" si="1"/>
        <v>0.002252087300424784</v>
      </c>
    </row>
    <row r="23" spans="2:9" ht="16.5">
      <c r="B23" s="5" t="s">
        <v>15</v>
      </c>
      <c r="C23" s="20">
        <v>46256</v>
      </c>
      <c r="D23" s="20">
        <v>4114</v>
      </c>
      <c r="E23" s="20">
        <v>935</v>
      </c>
      <c r="F23" s="20">
        <v>498</v>
      </c>
      <c r="G23" s="20">
        <v>2496</v>
      </c>
      <c r="H23" s="20">
        <f aca="true" t="shared" si="3" ref="H23:H29">SUM(C23:G23)</f>
        <v>54299</v>
      </c>
      <c r="I23" s="6">
        <f t="shared" si="1"/>
        <v>-0.00803814465006668</v>
      </c>
    </row>
    <row r="24" spans="2:9" ht="16.5">
      <c r="B24" s="5" t="s">
        <v>16</v>
      </c>
      <c r="C24" s="20">
        <v>48554</v>
      </c>
      <c r="D24" s="20">
        <v>3273</v>
      </c>
      <c r="E24" s="20">
        <v>1149</v>
      </c>
      <c r="F24" s="20">
        <v>535</v>
      </c>
      <c r="G24" s="20">
        <v>2739</v>
      </c>
      <c r="H24" s="20">
        <f t="shared" si="3"/>
        <v>56250</v>
      </c>
      <c r="I24" s="6">
        <f t="shared" si="1"/>
        <v>0.03593068012302252</v>
      </c>
    </row>
    <row r="25" spans="2:9" ht="16.5">
      <c r="B25" s="5" t="s">
        <v>17</v>
      </c>
      <c r="C25" s="20">
        <v>48934</v>
      </c>
      <c r="D25" s="20">
        <v>3298</v>
      </c>
      <c r="E25" s="20">
        <v>1156</v>
      </c>
      <c r="F25" s="20">
        <v>526</v>
      </c>
      <c r="G25" s="20">
        <v>2610</v>
      </c>
      <c r="H25" s="20">
        <f t="shared" si="3"/>
        <v>56524</v>
      </c>
      <c r="I25" s="6">
        <f t="shared" si="1"/>
        <v>0.004871111111111111</v>
      </c>
    </row>
    <row r="26" spans="2:9" ht="16.5">
      <c r="B26" s="5" t="s">
        <v>18</v>
      </c>
      <c r="C26" s="20">
        <v>49212</v>
      </c>
      <c r="D26" s="20">
        <v>3249</v>
      </c>
      <c r="E26" s="20">
        <v>1204</v>
      </c>
      <c r="F26" s="20">
        <v>509</v>
      </c>
      <c r="G26" s="20">
        <v>2589</v>
      </c>
      <c r="H26" s="20">
        <f t="shared" si="3"/>
        <v>56763</v>
      </c>
      <c r="I26" s="6">
        <f t="shared" si="1"/>
        <v>0.004228292406765268</v>
      </c>
    </row>
    <row r="27" spans="2:9" ht="16.5">
      <c r="B27" s="5" t="s">
        <v>19</v>
      </c>
      <c r="C27" s="20">
        <v>51074</v>
      </c>
      <c r="D27" s="20">
        <v>3189</v>
      </c>
      <c r="E27" s="20">
        <v>1173</v>
      </c>
      <c r="F27" s="20">
        <v>546</v>
      </c>
      <c r="G27" s="20">
        <v>3045</v>
      </c>
      <c r="H27" s="20">
        <f t="shared" si="3"/>
        <v>59027</v>
      </c>
      <c r="I27" s="6">
        <f t="shared" si="1"/>
        <v>0.03988513644451491</v>
      </c>
    </row>
    <row r="28" spans="2:9" ht="16.5">
      <c r="B28" s="5" t="s">
        <v>22</v>
      </c>
      <c r="C28" s="20">
        <v>51431</v>
      </c>
      <c r="D28" s="20">
        <v>3205</v>
      </c>
      <c r="E28" s="20">
        <v>1186</v>
      </c>
      <c r="F28" s="20">
        <v>543</v>
      </c>
      <c r="G28" s="20">
        <v>3056</v>
      </c>
      <c r="H28" s="20">
        <f t="shared" si="3"/>
        <v>59421</v>
      </c>
      <c r="I28" s="6">
        <f t="shared" si="1"/>
        <v>0.006674911481186575</v>
      </c>
    </row>
    <row r="29" spans="2:9" ht="16.5">
      <c r="B29" s="5" t="s">
        <v>20</v>
      </c>
      <c r="C29" s="20">
        <v>51377</v>
      </c>
      <c r="D29" s="20">
        <v>3217</v>
      </c>
      <c r="E29" s="20">
        <v>1201</v>
      </c>
      <c r="F29" s="20">
        <v>550</v>
      </c>
      <c r="G29" s="20">
        <v>3067</v>
      </c>
      <c r="H29" s="20">
        <f t="shared" si="3"/>
        <v>59412</v>
      </c>
      <c r="I29" s="6">
        <f t="shared" si="1"/>
        <v>-0.0001514616044832635</v>
      </c>
    </row>
    <row r="30" spans="2:9" ht="16.5">
      <c r="B30" s="5" t="s">
        <v>21</v>
      </c>
      <c r="C30" s="20">
        <v>52036</v>
      </c>
      <c r="D30" s="20">
        <v>3277</v>
      </c>
      <c r="E30" s="20">
        <v>1196</v>
      </c>
      <c r="F30" s="20">
        <v>549</v>
      </c>
      <c r="G30" s="20">
        <v>3081</v>
      </c>
      <c r="H30" s="20">
        <f aca="true" t="shared" si="4" ref="H30:H41">SUM(C30:G30)</f>
        <v>60139</v>
      </c>
      <c r="I30" s="6">
        <f t="shared" si="1"/>
        <v>0.012236585201642766</v>
      </c>
    </row>
    <row r="31" spans="2:9" ht="16.5">
      <c r="B31" s="5" t="s">
        <v>23</v>
      </c>
      <c r="C31" s="20">
        <v>53116</v>
      </c>
      <c r="D31" s="20">
        <v>3261</v>
      </c>
      <c r="E31" s="20">
        <v>1185</v>
      </c>
      <c r="F31" s="20">
        <v>568</v>
      </c>
      <c r="G31" s="20">
        <v>3156</v>
      </c>
      <c r="H31" s="20">
        <f t="shared" si="4"/>
        <v>61286</v>
      </c>
      <c r="I31" s="6">
        <f t="shared" si="1"/>
        <v>0.01907248208317398</v>
      </c>
    </row>
    <row r="32" spans="2:9" ht="16.5">
      <c r="B32" s="5" t="s">
        <v>24</v>
      </c>
      <c r="C32" s="20">
        <v>55041</v>
      </c>
      <c r="D32" s="20">
        <v>3198</v>
      </c>
      <c r="E32" s="20">
        <v>1191</v>
      </c>
      <c r="F32" s="20">
        <v>598</v>
      </c>
      <c r="G32" s="20">
        <v>3353</v>
      </c>
      <c r="H32" s="20">
        <f t="shared" si="4"/>
        <v>63381</v>
      </c>
      <c r="I32" s="6">
        <f t="shared" si="1"/>
        <v>0.03418398981822929</v>
      </c>
    </row>
    <row r="33" spans="2:9" ht="16.5">
      <c r="B33" s="5" t="s">
        <v>25</v>
      </c>
      <c r="C33" s="20">
        <v>55603</v>
      </c>
      <c r="D33" s="20">
        <v>3254</v>
      </c>
      <c r="E33" s="20">
        <v>1205</v>
      </c>
      <c r="F33" s="20">
        <v>576</v>
      </c>
      <c r="G33" s="20">
        <v>3298</v>
      </c>
      <c r="H33" s="20">
        <f t="shared" si="4"/>
        <v>63936</v>
      </c>
      <c r="I33" s="6">
        <f t="shared" si="1"/>
        <v>0.008756567425569177</v>
      </c>
    </row>
    <row r="34" spans="2:9" ht="16.5">
      <c r="B34" s="5" t="s">
        <v>26</v>
      </c>
      <c r="C34" s="20">
        <v>55841</v>
      </c>
      <c r="D34" s="20">
        <v>3304</v>
      </c>
      <c r="E34" s="20">
        <v>1187</v>
      </c>
      <c r="F34" s="20">
        <v>586</v>
      </c>
      <c r="G34" s="20">
        <v>3275</v>
      </c>
      <c r="H34" s="20">
        <f t="shared" si="4"/>
        <v>64193</v>
      </c>
      <c r="I34" s="6">
        <f t="shared" si="1"/>
        <v>0.004019644644644644</v>
      </c>
    </row>
    <row r="35" spans="2:9" ht="16.5">
      <c r="B35" s="5" t="s">
        <v>27</v>
      </c>
      <c r="C35" s="20">
        <v>55764</v>
      </c>
      <c r="D35" s="20">
        <v>3315</v>
      </c>
      <c r="E35" s="20">
        <v>1188</v>
      </c>
      <c r="F35" s="20">
        <v>572</v>
      </c>
      <c r="G35" s="20">
        <v>3187</v>
      </c>
      <c r="H35" s="20">
        <f t="shared" si="4"/>
        <v>64026</v>
      </c>
      <c r="I35" s="6">
        <f t="shared" si="1"/>
        <v>-0.0026015297618120358</v>
      </c>
    </row>
    <row r="36" spans="2:9" ht="16.5">
      <c r="B36" s="5" t="s">
        <v>28</v>
      </c>
      <c r="C36" s="20">
        <v>55874</v>
      </c>
      <c r="D36" s="20">
        <v>3299</v>
      </c>
      <c r="E36" s="20">
        <v>1201</v>
      </c>
      <c r="F36" s="20">
        <v>585</v>
      </c>
      <c r="G36" s="20">
        <v>3203</v>
      </c>
      <c r="H36" s="20">
        <f t="shared" si="4"/>
        <v>64162</v>
      </c>
      <c r="I36" s="6">
        <f t="shared" si="1"/>
        <v>0.0021241370693155905</v>
      </c>
    </row>
    <row r="37" spans="2:9" ht="16.5">
      <c r="B37" s="5" t="s">
        <v>29</v>
      </c>
      <c r="C37" s="20">
        <v>55902</v>
      </c>
      <c r="D37" s="20">
        <v>3322</v>
      </c>
      <c r="E37" s="20">
        <v>1198</v>
      </c>
      <c r="F37" s="20">
        <v>571</v>
      </c>
      <c r="G37" s="20">
        <v>3187</v>
      </c>
      <c r="H37" s="20">
        <f t="shared" si="4"/>
        <v>64180</v>
      </c>
      <c r="I37" s="6">
        <f t="shared" si="1"/>
        <v>0.0002805398834200929</v>
      </c>
    </row>
    <row r="38" spans="2:9" ht="16.5">
      <c r="B38" s="5" t="s">
        <v>30</v>
      </c>
      <c r="C38" s="20">
        <v>56013</v>
      </c>
      <c r="D38" s="20">
        <v>3328</v>
      </c>
      <c r="E38" s="20">
        <v>1176</v>
      </c>
      <c r="F38" s="20">
        <v>576</v>
      </c>
      <c r="G38" s="20">
        <v>3231</v>
      </c>
      <c r="H38" s="20">
        <f t="shared" si="4"/>
        <v>64324</v>
      </c>
      <c r="I38" s="6">
        <f t="shared" si="1"/>
        <v>0.002243689622935494</v>
      </c>
    </row>
    <row r="39" spans="2:9" ht="16.5">
      <c r="B39" s="5" t="s">
        <v>31</v>
      </c>
      <c r="C39" s="20">
        <v>56233</v>
      </c>
      <c r="D39" s="20">
        <v>3402</v>
      </c>
      <c r="E39" s="20">
        <v>1180</v>
      </c>
      <c r="F39" s="20">
        <v>550</v>
      </c>
      <c r="G39" s="20">
        <v>3176</v>
      </c>
      <c r="H39" s="20">
        <f t="shared" si="4"/>
        <v>64541</v>
      </c>
      <c r="I39" s="6">
        <f t="shared" si="1"/>
        <v>0.00337354642124246</v>
      </c>
    </row>
    <row r="40" spans="2:9" ht="16.5">
      <c r="B40" s="5" t="s">
        <v>32</v>
      </c>
      <c r="C40" s="20">
        <v>56047</v>
      </c>
      <c r="D40" s="20">
        <v>3376</v>
      </c>
      <c r="E40" s="20">
        <v>1203</v>
      </c>
      <c r="F40" s="20">
        <v>573</v>
      </c>
      <c r="G40" s="20">
        <v>3255</v>
      </c>
      <c r="H40" s="20">
        <f t="shared" si="4"/>
        <v>64454</v>
      </c>
      <c r="I40" s="6">
        <f t="shared" si="1"/>
        <v>-0.0013479803535736974</v>
      </c>
    </row>
    <row r="41" spans="2:9" ht="16.5">
      <c r="B41" s="5" t="s">
        <v>33</v>
      </c>
      <c r="C41" s="20">
        <v>56812</v>
      </c>
      <c r="D41" s="20">
        <v>3356</v>
      </c>
      <c r="E41" s="20">
        <v>1195</v>
      </c>
      <c r="F41" s="20">
        <v>581</v>
      </c>
      <c r="G41" s="20">
        <v>3217</v>
      </c>
      <c r="H41" s="20">
        <f t="shared" si="4"/>
        <v>65161</v>
      </c>
      <c r="I41" s="6">
        <f t="shared" si="1"/>
        <v>0.010969063207869178</v>
      </c>
    </row>
    <row r="42" spans="2:9" ht="16.5">
      <c r="B42" s="5" t="s">
        <v>34</v>
      </c>
      <c r="C42" s="20">
        <v>56998</v>
      </c>
      <c r="D42" s="20">
        <v>3412</v>
      </c>
      <c r="E42" s="20">
        <v>1212</v>
      </c>
      <c r="F42" s="20">
        <v>593</v>
      </c>
      <c r="G42" s="20">
        <v>3345</v>
      </c>
      <c r="H42" s="20">
        <f>SUM(C42:G42)</f>
        <v>65560</v>
      </c>
      <c r="I42" s="6">
        <f t="shared" si="1"/>
        <v>0.006123294608738355</v>
      </c>
    </row>
    <row r="43" spans="2:9" ht="16.5">
      <c r="B43" s="5" t="s">
        <v>35</v>
      </c>
      <c r="C43" s="20">
        <v>57035</v>
      </c>
      <c r="D43" s="20">
        <v>3455</v>
      </c>
      <c r="E43" s="20">
        <v>1158</v>
      </c>
      <c r="F43" s="20">
        <v>595</v>
      </c>
      <c r="G43" s="20">
        <v>3358</v>
      </c>
      <c r="H43" s="20">
        <f>SUM(C43:G43)</f>
        <v>65601</v>
      </c>
      <c r="I43" s="6">
        <f t="shared" si="1"/>
        <v>0.0006253813300793167</v>
      </c>
    </row>
    <row r="44" spans="2:9" ht="16.5">
      <c r="B44" s="5" t="s">
        <v>36</v>
      </c>
      <c r="C44" s="20">
        <v>57122</v>
      </c>
      <c r="D44" s="20">
        <v>3424</v>
      </c>
      <c r="E44" s="20">
        <v>1265</v>
      </c>
      <c r="F44" s="20">
        <v>601</v>
      </c>
      <c r="G44" s="20">
        <v>3367</v>
      </c>
      <c r="H44" s="20">
        <f>SUM(C44:G44)</f>
        <v>65779</v>
      </c>
      <c r="I44" s="6">
        <f t="shared" si="1"/>
        <v>0.002713373271748906</v>
      </c>
    </row>
    <row r="45" spans="2:9" ht="16.5">
      <c r="B45" s="5" t="s">
        <v>37</v>
      </c>
      <c r="C45" s="20">
        <v>57356</v>
      </c>
      <c r="D45" s="20">
        <v>3467</v>
      </c>
      <c r="E45" s="20">
        <v>1187</v>
      </c>
      <c r="F45" s="20">
        <v>612</v>
      </c>
      <c r="G45" s="20">
        <v>3378</v>
      </c>
      <c r="H45" s="20">
        <f>SUM(C45:G45)</f>
        <v>66000</v>
      </c>
      <c r="I45" s="6">
        <f t="shared" si="1"/>
        <v>0.0033597348697912708</v>
      </c>
    </row>
    <row r="46" spans="2:9" ht="16.5">
      <c r="B46" s="5" t="s">
        <v>38</v>
      </c>
      <c r="C46" s="20">
        <v>57286</v>
      </c>
      <c r="D46" s="20">
        <v>3512</v>
      </c>
      <c r="E46" s="20">
        <v>1210</v>
      </c>
      <c r="F46" s="20">
        <v>623</v>
      </c>
      <c r="G46" s="20">
        <v>3420</v>
      </c>
      <c r="H46" s="20">
        <f>SUM(C46:G46)</f>
        <v>66051</v>
      </c>
      <c r="I46" s="6">
        <f t="shared" si="1"/>
        <v>0.0007727272727272727</v>
      </c>
    </row>
    <row r="47" spans="2:9" ht="16.5">
      <c r="B47" s="5" t="s">
        <v>39</v>
      </c>
      <c r="C47" s="20">
        <v>57191</v>
      </c>
      <c r="D47" s="20">
        <v>3487</v>
      </c>
      <c r="E47" s="20">
        <v>1236</v>
      </c>
      <c r="F47" s="20">
        <v>620</v>
      </c>
      <c r="G47" s="20">
        <v>3418</v>
      </c>
      <c r="H47" s="20">
        <f aca="true" t="shared" si="5" ref="H47:H53">SUM(C47:G47)</f>
        <v>65952</v>
      </c>
      <c r="I47" s="6">
        <f t="shared" si="1"/>
        <v>-0.0014988418040604986</v>
      </c>
    </row>
    <row r="48" spans="2:9" ht="16.5">
      <c r="B48" s="5" t="s">
        <v>41</v>
      </c>
      <c r="C48" s="20">
        <v>57241</v>
      </c>
      <c r="D48" s="20">
        <v>3378</v>
      </c>
      <c r="E48" s="20">
        <v>1244</v>
      </c>
      <c r="F48" s="20">
        <v>617</v>
      </c>
      <c r="G48" s="20">
        <v>3423</v>
      </c>
      <c r="H48" s="20">
        <f t="shared" si="5"/>
        <v>65903</v>
      </c>
      <c r="I48" s="6">
        <f t="shared" si="1"/>
        <v>-0.0007429645803008248</v>
      </c>
    </row>
    <row r="49" spans="2:9" ht="16.5">
      <c r="B49" s="5" t="s">
        <v>42</v>
      </c>
      <c r="C49" s="20">
        <v>56987</v>
      </c>
      <c r="D49" s="20">
        <v>3401</v>
      </c>
      <c r="E49" s="20">
        <v>1265</v>
      </c>
      <c r="F49" s="20">
        <v>608</v>
      </c>
      <c r="G49" s="20">
        <v>3456</v>
      </c>
      <c r="H49" s="20">
        <f t="shared" si="5"/>
        <v>65717</v>
      </c>
      <c r="I49" s="6">
        <f t="shared" si="1"/>
        <v>-0.0028223297877183135</v>
      </c>
    </row>
    <row r="50" spans="2:9" ht="16.5">
      <c r="B50" s="5" t="s">
        <v>40</v>
      </c>
      <c r="C50" s="20">
        <v>57325</v>
      </c>
      <c r="D50" s="20">
        <v>3423</v>
      </c>
      <c r="E50" s="20">
        <v>1238</v>
      </c>
      <c r="F50" s="20">
        <v>623</v>
      </c>
      <c r="G50" s="20">
        <v>3477</v>
      </c>
      <c r="H50" s="20">
        <f t="shared" si="5"/>
        <v>66086</v>
      </c>
      <c r="I50" s="6">
        <f t="shared" si="1"/>
        <v>0.00561498546799154</v>
      </c>
    </row>
    <row r="51" spans="2:9" ht="16.5">
      <c r="B51" s="5" t="s">
        <v>43</v>
      </c>
      <c r="C51" s="20">
        <v>57893</v>
      </c>
      <c r="D51" s="20">
        <v>3415</v>
      </c>
      <c r="E51" s="20">
        <v>1205</v>
      </c>
      <c r="F51" s="20">
        <v>630</v>
      </c>
      <c r="G51" s="20">
        <v>3468</v>
      </c>
      <c r="H51" s="20">
        <f t="shared" si="5"/>
        <v>66611</v>
      </c>
      <c r="I51" s="6">
        <f t="shared" si="1"/>
        <v>0.007944193929122658</v>
      </c>
    </row>
    <row r="52" spans="2:9" ht="16.5">
      <c r="B52" s="5" t="s">
        <v>85</v>
      </c>
      <c r="C52" s="20">
        <v>58667</v>
      </c>
      <c r="D52" s="20">
        <v>3420</v>
      </c>
      <c r="E52" s="20">
        <v>1201</v>
      </c>
      <c r="F52" s="20">
        <v>634</v>
      </c>
      <c r="G52" s="20">
        <v>3537</v>
      </c>
      <c r="H52" s="20">
        <f t="shared" si="5"/>
        <v>67459</v>
      </c>
      <c r="I52" s="6">
        <f t="shared" si="1"/>
        <v>0.012730630076113554</v>
      </c>
    </row>
    <row r="53" spans="2:9" ht="16.5">
      <c r="B53" s="5" t="s">
        <v>86</v>
      </c>
      <c r="C53" s="20">
        <v>59138</v>
      </c>
      <c r="D53" s="20">
        <v>3515</v>
      </c>
      <c r="E53" s="20">
        <v>1288</v>
      </c>
      <c r="F53" s="20">
        <v>657</v>
      </c>
      <c r="G53" s="20">
        <v>3581</v>
      </c>
      <c r="H53" s="20">
        <f t="shared" si="5"/>
        <v>68179</v>
      </c>
      <c r="I53" s="6">
        <f t="shared" si="1"/>
        <v>0.010673149616804281</v>
      </c>
    </row>
    <row r="54" spans="2:9" ht="16.5">
      <c r="B54" s="5" t="s">
        <v>84</v>
      </c>
      <c r="C54" s="20">
        <v>60724</v>
      </c>
      <c r="D54" s="20">
        <v>3597</v>
      </c>
      <c r="E54" s="20">
        <v>1297</v>
      </c>
      <c r="F54" s="20">
        <v>681</v>
      </c>
      <c r="G54" s="20">
        <v>3670</v>
      </c>
      <c r="H54" s="20">
        <f aca="true" t="shared" si="6" ref="H54:H59">SUM(C54:G54)</f>
        <v>69969</v>
      </c>
      <c r="I54" s="6">
        <f t="shared" si="1"/>
        <v>0.026254418515965328</v>
      </c>
    </row>
    <row r="55" spans="2:9" ht="16.5">
      <c r="B55" s="5" t="s">
        <v>87</v>
      </c>
      <c r="C55" s="20">
        <v>60135</v>
      </c>
      <c r="D55" s="20">
        <v>3568</v>
      </c>
      <c r="E55" s="20">
        <v>1280</v>
      </c>
      <c r="F55" s="20">
        <v>660</v>
      </c>
      <c r="G55" s="20">
        <v>3721</v>
      </c>
      <c r="H55" s="20">
        <f t="shared" si="6"/>
        <v>69364</v>
      </c>
      <c r="I55" s="6">
        <f t="shared" si="1"/>
        <v>-0.008646686389686862</v>
      </c>
    </row>
    <row r="56" spans="2:9" ht="16.5">
      <c r="B56" s="5" t="s">
        <v>88</v>
      </c>
      <c r="C56" s="20">
        <v>60852</v>
      </c>
      <c r="D56" s="20">
        <v>3601</v>
      </c>
      <c r="E56" s="20">
        <v>1267</v>
      </c>
      <c r="F56" s="20">
        <v>693</v>
      </c>
      <c r="G56" s="20">
        <v>3756</v>
      </c>
      <c r="H56" s="20">
        <f t="shared" si="6"/>
        <v>70169</v>
      </c>
      <c r="I56" s="6">
        <f t="shared" si="1"/>
        <v>0.011605443746035407</v>
      </c>
    </row>
    <row r="57" spans="2:11" ht="16.5">
      <c r="B57" s="5" t="s">
        <v>89</v>
      </c>
      <c r="C57" s="20">
        <v>61257</v>
      </c>
      <c r="D57" s="20">
        <v>3558</v>
      </c>
      <c r="E57" s="20">
        <v>1173</v>
      </c>
      <c r="F57" s="20">
        <v>682</v>
      </c>
      <c r="G57" s="20">
        <v>3788</v>
      </c>
      <c r="H57" s="20">
        <f t="shared" si="6"/>
        <v>70458</v>
      </c>
      <c r="I57" s="6">
        <f t="shared" si="1"/>
        <v>0.004118627884108367</v>
      </c>
      <c r="J57" s="2"/>
      <c r="K57" s="2"/>
    </row>
    <row r="58" spans="2:9" ht="16.5">
      <c r="B58" s="5" t="s">
        <v>90</v>
      </c>
      <c r="C58" s="20">
        <v>62007</v>
      </c>
      <c r="D58" s="20">
        <v>3499</v>
      </c>
      <c r="E58" s="20">
        <v>1189</v>
      </c>
      <c r="F58" s="20">
        <v>684</v>
      </c>
      <c r="G58" s="20">
        <v>3697</v>
      </c>
      <c r="H58" s="20">
        <f t="shared" si="6"/>
        <v>71076</v>
      </c>
      <c r="I58" s="6">
        <f t="shared" si="1"/>
        <v>0.008771182832325641</v>
      </c>
    </row>
    <row r="59" spans="2:9" ht="16.5">
      <c r="B59" s="5" t="s">
        <v>91</v>
      </c>
      <c r="C59" s="20">
        <v>62135</v>
      </c>
      <c r="D59" s="20">
        <v>3572</v>
      </c>
      <c r="E59" s="20">
        <v>1234</v>
      </c>
      <c r="F59" s="20">
        <v>695</v>
      </c>
      <c r="G59" s="20">
        <v>3756</v>
      </c>
      <c r="H59" s="20">
        <f t="shared" si="6"/>
        <v>71392</v>
      </c>
      <c r="I59" s="6">
        <f t="shared" si="1"/>
        <v>0.004445945185435308</v>
      </c>
    </row>
    <row r="60" spans="2:9" ht="16.5">
      <c r="B60" s="5" t="s">
        <v>93</v>
      </c>
      <c r="C60" s="20">
        <v>63064</v>
      </c>
      <c r="D60" s="20">
        <v>3503</v>
      </c>
      <c r="E60" s="20">
        <v>1205</v>
      </c>
      <c r="F60" s="20">
        <v>703</v>
      </c>
      <c r="G60" s="20">
        <v>3812</v>
      </c>
      <c r="H60" s="20">
        <f>SUM(C60:G60)</f>
        <v>72287</v>
      </c>
      <c r="I60" s="6">
        <f t="shared" si="1"/>
        <v>0.01253641864634693</v>
      </c>
    </row>
    <row r="61" spans="2:9" ht="16.5">
      <c r="B61" s="5" t="s">
        <v>94</v>
      </c>
      <c r="C61" s="20">
        <v>63577</v>
      </c>
      <c r="D61" s="20">
        <v>3514</v>
      </c>
      <c r="E61" s="20">
        <v>1197</v>
      </c>
      <c r="F61" s="20">
        <v>754</v>
      </c>
      <c r="G61" s="20">
        <v>3925</v>
      </c>
      <c r="H61" s="20">
        <f>SUM(C61:G61)</f>
        <v>72967</v>
      </c>
      <c r="I61" s="6">
        <f t="shared" si="1"/>
        <v>0.009406947307261333</v>
      </c>
    </row>
    <row r="62" spans="2:9" ht="16.5">
      <c r="B62" s="5" t="s">
        <v>95</v>
      </c>
      <c r="C62" s="20">
        <v>64031</v>
      </c>
      <c r="D62" s="20">
        <v>3503</v>
      </c>
      <c r="E62" s="20">
        <v>1095</v>
      </c>
      <c r="F62" s="20">
        <v>783</v>
      </c>
      <c r="G62" s="20">
        <v>4013</v>
      </c>
      <c r="H62" s="20">
        <f>SUM(C62:G62)</f>
        <v>73425</v>
      </c>
      <c r="I62" s="6">
        <f t="shared" si="1"/>
        <v>0.006276810064823824</v>
      </c>
    </row>
    <row r="63" spans="2:9" ht="16.5">
      <c r="B63" s="5" t="s">
        <v>96</v>
      </c>
      <c r="C63" s="20">
        <v>65047</v>
      </c>
      <c r="D63" s="20">
        <v>3498</v>
      </c>
      <c r="E63" s="20">
        <v>1187</v>
      </c>
      <c r="F63" s="20">
        <v>793</v>
      </c>
      <c r="G63" s="20">
        <v>4125</v>
      </c>
      <c r="H63" s="20">
        <f>SUM(C63:G63)</f>
        <v>74650</v>
      </c>
      <c r="I63" s="6">
        <f t="shared" si="1"/>
        <v>0.016683690840994213</v>
      </c>
    </row>
    <row r="64" spans="2:9" ht="16.5">
      <c r="B64" s="5" t="s">
        <v>97</v>
      </c>
      <c r="C64" s="20">
        <v>66127</v>
      </c>
      <c r="D64" s="20">
        <v>3502</v>
      </c>
      <c r="E64" s="20">
        <v>1054</v>
      </c>
      <c r="F64" s="20">
        <v>852</v>
      </c>
      <c r="G64" s="20">
        <v>4189</v>
      </c>
      <c r="H64" s="20">
        <f>SUM(C64:G64)</f>
        <v>75724</v>
      </c>
      <c r="I64" s="6">
        <f t="shared" si="1"/>
        <v>0.014387139986604153</v>
      </c>
    </row>
    <row r="65" spans="2:9" ht="16.5">
      <c r="B65" s="5" t="s">
        <v>98</v>
      </c>
      <c r="C65" s="20">
        <v>68357</v>
      </c>
      <c r="D65" s="20">
        <v>3548</v>
      </c>
      <c r="E65" s="20">
        <v>1244</v>
      </c>
      <c r="F65" s="20">
        <v>982</v>
      </c>
      <c r="G65" s="20">
        <v>4359</v>
      </c>
      <c r="H65" s="20">
        <f aca="true" t="shared" si="7" ref="H65:H72">SUM(C65:G65)</f>
        <v>78490</v>
      </c>
      <c r="I65" s="6">
        <f t="shared" si="1"/>
        <v>0.03652738893877767</v>
      </c>
    </row>
    <row r="66" spans="2:9" ht="16.5">
      <c r="B66" s="5" t="s">
        <v>99</v>
      </c>
      <c r="C66" s="20">
        <v>69985</v>
      </c>
      <c r="D66" s="20">
        <v>3492</v>
      </c>
      <c r="E66" s="20">
        <v>1195</v>
      </c>
      <c r="F66" s="20">
        <v>974</v>
      </c>
      <c r="G66" s="20">
        <v>4287</v>
      </c>
      <c r="H66" s="20">
        <f t="shared" si="7"/>
        <v>79933</v>
      </c>
      <c r="I66" s="6">
        <f t="shared" si="1"/>
        <v>0.018384507580583513</v>
      </c>
    </row>
    <row r="67" spans="2:9" ht="16.5">
      <c r="B67" s="5" t="s">
        <v>100</v>
      </c>
      <c r="C67" s="20">
        <v>70805</v>
      </c>
      <c r="D67" s="20">
        <v>3497</v>
      </c>
      <c r="E67" s="20">
        <v>1239</v>
      </c>
      <c r="F67" s="20">
        <v>953</v>
      </c>
      <c r="G67" s="20">
        <v>4256</v>
      </c>
      <c r="H67" s="20">
        <f t="shared" si="7"/>
        <v>80750</v>
      </c>
      <c r="I67" s="6">
        <f t="shared" si="1"/>
        <v>0.010221060137865463</v>
      </c>
    </row>
    <row r="68" spans="2:9" ht="16.5">
      <c r="B68" s="5" t="s">
        <v>101</v>
      </c>
      <c r="C68" s="20">
        <v>71335</v>
      </c>
      <c r="D68" s="20">
        <v>3487</v>
      </c>
      <c r="E68" s="20">
        <v>1305</v>
      </c>
      <c r="F68" s="20">
        <v>948</v>
      </c>
      <c r="G68" s="20">
        <v>4135</v>
      </c>
      <c r="H68" s="20">
        <f t="shared" si="7"/>
        <v>81210</v>
      </c>
      <c r="I68" s="6">
        <f t="shared" si="1"/>
        <v>0.005696594427244582</v>
      </c>
    </row>
    <row r="69" spans="2:9" ht="16.5">
      <c r="B69" s="5" t="s">
        <v>102</v>
      </c>
      <c r="C69" s="20">
        <v>71895</v>
      </c>
      <c r="D69" s="20">
        <v>3422</v>
      </c>
      <c r="E69" s="20">
        <v>1385</v>
      </c>
      <c r="F69" s="20">
        <v>997</v>
      </c>
      <c r="G69" s="20">
        <v>4287</v>
      </c>
      <c r="H69" s="20">
        <f t="shared" si="7"/>
        <v>81986</v>
      </c>
      <c r="I69" s="6">
        <f t="shared" si="1"/>
        <v>0.00955547346385913</v>
      </c>
    </row>
    <row r="70" spans="2:9" ht="16.5">
      <c r="B70" s="5" t="s">
        <v>103</v>
      </c>
      <c r="C70" s="20">
        <v>72035</v>
      </c>
      <c r="D70" s="20">
        <v>3498</v>
      </c>
      <c r="E70" s="20">
        <v>1403</v>
      </c>
      <c r="F70" s="20">
        <v>1003</v>
      </c>
      <c r="G70" s="20">
        <v>4302</v>
      </c>
      <c r="H70" s="20">
        <f t="shared" si="7"/>
        <v>82241</v>
      </c>
      <c r="I70" s="6">
        <f t="shared" si="1"/>
        <v>0.003110287122191594</v>
      </c>
    </row>
    <row r="71" spans="2:9" ht="16.5">
      <c r="B71" s="5" t="s">
        <v>104</v>
      </c>
      <c r="C71" s="20">
        <v>73556</v>
      </c>
      <c r="D71" s="20">
        <v>3501</v>
      </c>
      <c r="E71" s="20">
        <v>1398</v>
      </c>
      <c r="F71" s="20">
        <v>1001</v>
      </c>
      <c r="G71" s="20">
        <v>4203</v>
      </c>
      <c r="H71" s="20">
        <f t="shared" si="7"/>
        <v>83659</v>
      </c>
      <c r="I71" s="6">
        <f aca="true" t="shared" si="8" ref="I71:I134">(H71-H70)/H70</f>
        <v>0.01724200824406318</v>
      </c>
    </row>
    <row r="72" spans="2:9" ht="16.5">
      <c r="B72" s="5" t="s">
        <v>108</v>
      </c>
      <c r="C72" s="20">
        <v>74325</v>
      </c>
      <c r="D72" s="20">
        <v>3408</v>
      </c>
      <c r="E72" s="20">
        <v>1403</v>
      </c>
      <c r="F72" s="20">
        <v>1023</v>
      </c>
      <c r="G72" s="20">
        <v>4203</v>
      </c>
      <c r="H72" s="20">
        <f t="shared" si="7"/>
        <v>84362</v>
      </c>
      <c r="I72" s="6">
        <f t="shared" si="8"/>
        <v>0.008403160448965443</v>
      </c>
    </row>
    <row r="73" spans="2:9" ht="16.5">
      <c r="B73" s="5" t="s">
        <v>109</v>
      </c>
      <c r="C73" s="20">
        <v>75039</v>
      </c>
      <c r="D73" s="20">
        <v>3552</v>
      </c>
      <c r="E73" s="20">
        <v>1452</v>
      </c>
      <c r="F73" s="20">
        <v>1125</v>
      </c>
      <c r="G73" s="20">
        <v>4233</v>
      </c>
      <c r="H73" s="20">
        <f>SUM(C73:G73)</f>
        <v>85401</v>
      </c>
      <c r="I73" s="6">
        <f t="shared" si="8"/>
        <v>0.012315971646001754</v>
      </c>
    </row>
    <row r="74" spans="2:9" ht="16.5">
      <c r="B74" s="5" t="s">
        <v>110</v>
      </c>
      <c r="C74" s="20">
        <v>76003</v>
      </c>
      <c r="D74" s="20">
        <v>3644</v>
      </c>
      <c r="E74" s="20">
        <v>1395</v>
      </c>
      <c r="F74" s="20">
        <v>1205</v>
      </c>
      <c r="G74" s="20">
        <v>4352</v>
      </c>
      <c r="H74" s="20">
        <f>SUM(C74:G74)</f>
        <v>86599</v>
      </c>
      <c r="I74" s="6">
        <f t="shared" si="8"/>
        <v>0.014027938782918232</v>
      </c>
    </row>
    <row r="75" spans="2:9" ht="16.5">
      <c r="B75" s="5" t="s">
        <v>111</v>
      </c>
      <c r="C75" s="20">
        <v>77656</v>
      </c>
      <c r="D75" s="20">
        <v>3509</v>
      </c>
      <c r="E75" s="20">
        <v>1402</v>
      </c>
      <c r="F75" s="20">
        <v>1309</v>
      </c>
      <c r="G75" s="20">
        <v>4501</v>
      </c>
      <c r="H75" s="20">
        <f>SUM(C75:G75)</f>
        <v>88377</v>
      </c>
      <c r="I75" s="6">
        <f t="shared" si="8"/>
        <v>0.020531414912412383</v>
      </c>
    </row>
    <row r="76" spans="2:9" ht="16.5">
      <c r="B76" s="5" t="s">
        <v>112</v>
      </c>
      <c r="C76" s="20">
        <v>79033</v>
      </c>
      <c r="D76" s="20">
        <v>3402</v>
      </c>
      <c r="E76" s="20">
        <v>1411</v>
      </c>
      <c r="F76" s="20">
        <v>1385</v>
      </c>
      <c r="G76" s="20">
        <v>4482</v>
      </c>
      <c r="H76" s="20">
        <f>SUM(C76:G76)</f>
        <v>89713</v>
      </c>
      <c r="I76" s="6">
        <f t="shared" si="8"/>
        <v>0.015117055342453353</v>
      </c>
    </row>
    <row r="77" spans="2:9" ht="16.5">
      <c r="B77" s="5" t="s">
        <v>113</v>
      </c>
      <c r="C77" s="20">
        <v>80142</v>
      </c>
      <c r="D77" s="20">
        <v>3485</v>
      </c>
      <c r="E77" s="20">
        <v>1403</v>
      </c>
      <c r="F77" s="20">
        <v>1398</v>
      </c>
      <c r="G77" s="20">
        <v>4503</v>
      </c>
      <c r="H77" s="20">
        <f>SUM(C77:G77)</f>
        <v>90931</v>
      </c>
      <c r="I77" s="6">
        <f t="shared" si="8"/>
        <v>0.013576627690524227</v>
      </c>
    </row>
    <row r="78" spans="2:9" ht="16.5">
      <c r="B78" s="5" t="s">
        <v>115</v>
      </c>
      <c r="C78" s="20">
        <v>80782</v>
      </c>
      <c r="D78" s="20">
        <v>3501</v>
      </c>
      <c r="E78" s="20">
        <v>1411</v>
      </c>
      <c r="F78" s="20">
        <v>1388</v>
      </c>
      <c r="G78" s="20">
        <v>4903</v>
      </c>
      <c r="H78" s="20">
        <f aca="true" t="shared" si="9" ref="H78:H85">SUM(C78:G78)</f>
        <v>91985</v>
      </c>
      <c r="I78" s="6">
        <f t="shared" si="8"/>
        <v>0.011591206519228866</v>
      </c>
    </row>
    <row r="79" spans="2:9" ht="16.5">
      <c r="B79" s="5" t="s">
        <v>116</v>
      </c>
      <c r="C79" s="20">
        <v>81456</v>
      </c>
      <c r="D79" s="20">
        <v>3512</v>
      </c>
      <c r="E79" s="20">
        <v>1392</v>
      </c>
      <c r="F79" s="20">
        <v>1340</v>
      </c>
      <c r="G79" s="20">
        <v>5012</v>
      </c>
      <c r="H79" s="20">
        <f t="shared" si="9"/>
        <v>92712</v>
      </c>
      <c r="I79" s="6">
        <f t="shared" si="8"/>
        <v>0.007903462521063217</v>
      </c>
    </row>
    <row r="80" spans="2:9" ht="16.5">
      <c r="B80" s="5" t="s">
        <v>118</v>
      </c>
      <c r="C80" s="20">
        <v>82354</v>
      </c>
      <c r="D80" s="20">
        <v>3520</v>
      </c>
      <c r="E80" s="20">
        <v>1401</v>
      </c>
      <c r="F80" s="20">
        <v>1435</v>
      </c>
      <c r="G80" s="20">
        <v>4903</v>
      </c>
      <c r="H80" s="20">
        <f t="shared" si="9"/>
        <v>93613</v>
      </c>
      <c r="I80" s="6">
        <f t="shared" si="8"/>
        <v>0.009718267322460955</v>
      </c>
    </row>
    <row r="81" spans="2:9" ht="16.5">
      <c r="B81" s="5" t="s">
        <v>119</v>
      </c>
      <c r="C81" s="20">
        <v>83065</v>
      </c>
      <c r="D81" s="20">
        <v>3523</v>
      </c>
      <c r="E81" s="20">
        <v>1395</v>
      </c>
      <c r="F81" s="20">
        <v>1502</v>
      </c>
      <c r="G81" s="20">
        <v>5004</v>
      </c>
      <c r="H81" s="20">
        <f t="shared" si="9"/>
        <v>94489</v>
      </c>
      <c r="I81" s="6">
        <f t="shared" si="8"/>
        <v>0.009357674681935201</v>
      </c>
    </row>
    <row r="82" spans="2:9" ht="16.5">
      <c r="B82" s="5" t="s">
        <v>120</v>
      </c>
      <c r="C82" s="20">
        <v>84583</v>
      </c>
      <c r="D82" s="20">
        <v>3502</v>
      </c>
      <c r="E82" s="20">
        <v>1306</v>
      </c>
      <c r="F82" s="20">
        <v>1402</v>
      </c>
      <c r="G82" s="20">
        <v>5246</v>
      </c>
      <c r="H82" s="20">
        <f t="shared" si="9"/>
        <v>96039</v>
      </c>
      <c r="I82" s="6">
        <f t="shared" si="8"/>
        <v>0.016404025865444656</v>
      </c>
    </row>
    <row r="83" spans="2:9" ht="16.5">
      <c r="B83" s="5" t="s">
        <v>121</v>
      </c>
      <c r="C83" s="20">
        <v>85032</v>
      </c>
      <c r="D83" s="20">
        <v>3506</v>
      </c>
      <c r="E83" s="20">
        <v>1325</v>
      </c>
      <c r="F83" s="20">
        <v>1396</v>
      </c>
      <c r="G83" s="20">
        <v>5365</v>
      </c>
      <c r="H83" s="20">
        <f t="shared" si="9"/>
        <v>96624</v>
      </c>
      <c r="I83" s="6">
        <f t="shared" si="8"/>
        <v>0.006091275419360885</v>
      </c>
    </row>
    <row r="84" spans="2:9" ht="16.5">
      <c r="B84" s="5" t="s">
        <v>123</v>
      </c>
      <c r="C84" s="20">
        <v>85733</v>
      </c>
      <c r="D84" s="20">
        <v>3496</v>
      </c>
      <c r="E84" s="20">
        <v>1302</v>
      </c>
      <c r="F84" s="20">
        <v>1403</v>
      </c>
      <c r="G84" s="20">
        <v>5412</v>
      </c>
      <c r="H84" s="20">
        <f t="shared" si="9"/>
        <v>97346</v>
      </c>
      <c r="I84" s="6">
        <f t="shared" si="8"/>
        <v>0.007472263619804603</v>
      </c>
    </row>
    <row r="85" spans="2:9" ht="16.5">
      <c r="B85" s="5" t="s">
        <v>124</v>
      </c>
      <c r="C85" s="20">
        <v>86325</v>
      </c>
      <c r="D85" s="20">
        <v>3485</v>
      </c>
      <c r="E85" s="20">
        <v>1332</v>
      </c>
      <c r="F85" s="20">
        <v>1398</v>
      </c>
      <c r="G85" s="20">
        <v>5562</v>
      </c>
      <c r="H85" s="20">
        <f t="shared" si="9"/>
        <v>98102</v>
      </c>
      <c r="I85" s="6">
        <f t="shared" si="8"/>
        <v>0.007766112629178395</v>
      </c>
    </row>
    <row r="86" spans="2:9" ht="16.5">
      <c r="B86" s="5" t="s">
        <v>125</v>
      </c>
      <c r="C86" s="20">
        <v>86925</v>
      </c>
      <c r="D86" s="20">
        <v>3485</v>
      </c>
      <c r="E86" s="20">
        <v>1402</v>
      </c>
      <c r="F86" s="20">
        <v>1432</v>
      </c>
      <c r="G86" s="20">
        <v>5672</v>
      </c>
      <c r="H86" s="20">
        <f aca="true" t="shared" si="10" ref="H86:H93">SUM(C86:G86)</f>
        <v>98916</v>
      </c>
      <c r="I86" s="6">
        <f t="shared" si="8"/>
        <v>0.008297486289780024</v>
      </c>
    </row>
    <row r="87" spans="2:9" ht="16.5">
      <c r="B87" s="5" t="s">
        <v>126</v>
      </c>
      <c r="C87" s="20">
        <v>87025</v>
      </c>
      <c r="D87" s="20">
        <v>3502</v>
      </c>
      <c r="E87" s="20">
        <v>1325</v>
      </c>
      <c r="F87" s="20">
        <v>1385</v>
      </c>
      <c r="G87" s="20">
        <v>5788</v>
      </c>
      <c r="H87" s="20">
        <f t="shared" si="10"/>
        <v>99025</v>
      </c>
      <c r="I87" s="6">
        <f t="shared" si="8"/>
        <v>0.001101945084718347</v>
      </c>
    </row>
    <row r="88" spans="2:9" ht="16.5">
      <c r="B88" s="5" t="s">
        <v>127</v>
      </c>
      <c r="C88" s="20">
        <v>87562</v>
      </c>
      <c r="D88" s="20">
        <v>3622</v>
      </c>
      <c r="E88" s="20">
        <v>1389</v>
      </c>
      <c r="F88" s="20">
        <v>1501</v>
      </c>
      <c r="G88" s="20">
        <v>5706</v>
      </c>
      <c r="H88" s="20">
        <f t="shared" si="10"/>
        <v>99780</v>
      </c>
      <c r="I88" s="6">
        <f t="shared" si="8"/>
        <v>0.007624337288563494</v>
      </c>
    </row>
    <row r="89" spans="2:9" ht="16.5">
      <c r="B89" s="5" t="s">
        <v>128</v>
      </c>
      <c r="C89" s="20">
        <v>88039</v>
      </c>
      <c r="D89" s="20">
        <v>3612</v>
      </c>
      <c r="E89" s="20">
        <v>1375</v>
      </c>
      <c r="F89" s="20">
        <v>1489</v>
      </c>
      <c r="G89" s="20">
        <v>5687</v>
      </c>
      <c r="H89" s="20">
        <f t="shared" si="10"/>
        <v>100202</v>
      </c>
      <c r="I89" s="6">
        <f t="shared" si="8"/>
        <v>0.004229304469833634</v>
      </c>
    </row>
    <row r="90" spans="2:9" ht="16.5">
      <c r="B90" s="5" t="s">
        <v>129</v>
      </c>
      <c r="C90" s="20">
        <v>88785</v>
      </c>
      <c r="D90" s="20">
        <v>3589</v>
      </c>
      <c r="E90" s="20">
        <v>1395</v>
      </c>
      <c r="F90" s="20">
        <v>1499</v>
      </c>
      <c r="G90" s="20">
        <v>5702</v>
      </c>
      <c r="H90" s="20">
        <f t="shared" si="10"/>
        <v>100970</v>
      </c>
      <c r="I90" s="6">
        <f t="shared" si="8"/>
        <v>0.007664517674297918</v>
      </c>
    </row>
    <row r="91" spans="2:9" ht="16.5">
      <c r="B91" s="5" t="s">
        <v>130</v>
      </c>
      <c r="C91" s="20">
        <v>89005</v>
      </c>
      <c r="D91" s="20">
        <v>3592</v>
      </c>
      <c r="E91" s="20">
        <v>1392</v>
      </c>
      <c r="F91" s="20">
        <v>1487</v>
      </c>
      <c r="G91" s="20">
        <v>5662</v>
      </c>
      <c r="H91" s="20">
        <f t="shared" si="10"/>
        <v>101138</v>
      </c>
      <c r="I91" s="6">
        <f t="shared" si="8"/>
        <v>0.0016638605526393979</v>
      </c>
    </row>
    <row r="92" spans="2:9" ht="16.5">
      <c r="B92" s="5" t="s">
        <v>131</v>
      </c>
      <c r="C92" s="20">
        <v>89323</v>
      </c>
      <c r="D92" s="20">
        <v>3612</v>
      </c>
      <c r="E92" s="20">
        <v>1385</v>
      </c>
      <c r="F92" s="20">
        <v>1493</v>
      </c>
      <c r="G92" s="20">
        <v>5682</v>
      </c>
      <c r="H92" s="20">
        <f>SUM(C92:G92)</f>
        <v>101495</v>
      </c>
      <c r="I92" s="6">
        <f t="shared" si="8"/>
        <v>0.0035298305285847062</v>
      </c>
    </row>
    <row r="93" spans="2:9" ht="16.5">
      <c r="B93" s="5" t="s">
        <v>132</v>
      </c>
      <c r="C93" s="20">
        <v>90035</v>
      </c>
      <c r="D93" s="20">
        <v>3605</v>
      </c>
      <c r="E93" s="20">
        <v>1356</v>
      </c>
      <c r="F93" s="20">
        <v>1490</v>
      </c>
      <c r="G93" s="20">
        <v>5678</v>
      </c>
      <c r="H93" s="20">
        <f t="shared" si="10"/>
        <v>102164</v>
      </c>
      <c r="I93" s="6">
        <f t="shared" si="8"/>
        <v>0.0065914577072762204</v>
      </c>
    </row>
    <row r="94" spans="2:9" ht="16.5">
      <c r="B94" s="5" t="s">
        <v>133</v>
      </c>
      <c r="C94" s="20">
        <v>90256</v>
      </c>
      <c r="D94" s="20">
        <v>3598</v>
      </c>
      <c r="E94" s="20">
        <v>1378</v>
      </c>
      <c r="F94" s="20">
        <v>1493</v>
      </c>
      <c r="G94" s="20">
        <v>5723</v>
      </c>
      <c r="H94" s="20">
        <f aca="true" t="shared" si="11" ref="H94:H110">SUM(C94:G94)</f>
        <v>102448</v>
      </c>
      <c r="I94" s="6">
        <f t="shared" si="8"/>
        <v>0.0027798441721154222</v>
      </c>
    </row>
    <row r="95" spans="2:9" ht="16.5">
      <c r="B95" s="5" t="s">
        <v>135</v>
      </c>
      <c r="C95" s="20">
        <v>90298</v>
      </c>
      <c r="D95" s="20">
        <v>3592</v>
      </c>
      <c r="E95" s="20">
        <v>1403</v>
      </c>
      <c r="F95" s="20">
        <v>1482</v>
      </c>
      <c r="G95" s="20">
        <v>5809</v>
      </c>
      <c r="H95" s="20">
        <f t="shared" si="11"/>
        <v>102584</v>
      </c>
      <c r="I95" s="6">
        <f t="shared" si="8"/>
        <v>0.0013275027330938622</v>
      </c>
    </row>
    <row r="96" spans="2:9" ht="16.5">
      <c r="B96" s="5" t="s">
        <v>136</v>
      </c>
      <c r="C96" s="20">
        <v>90456</v>
      </c>
      <c r="D96" s="20">
        <v>3487</v>
      </c>
      <c r="E96" s="20">
        <v>1402</v>
      </c>
      <c r="F96" s="20">
        <v>1432</v>
      </c>
      <c r="G96" s="20">
        <v>5909</v>
      </c>
      <c r="H96" s="20">
        <f t="shared" si="11"/>
        <v>102686</v>
      </c>
      <c r="I96" s="6">
        <f t="shared" si="8"/>
        <v>0.0009943071044217421</v>
      </c>
    </row>
    <row r="97" spans="2:9" ht="18" customHeight="1">
      <c r="B97" s="5" t="s">
        <v>137</v>
      </c>
      <c r="C97" s="20">
        <v>90598</v>
      </c>
      <c r="D97" s="20">
        <v>3485</v>
      </c>
      <c r="E97" s="20">
        <v>1478</v>
      </c>
      <c r="F97" s="20">
        <v>1409</v>
      </c>
      <c r="G97" s="20">
        <v>5987</v>
      </c>
      <c r="H97" s="20">
        <f t="shared" si="11"/>
        <v>102957</v>
      </c>
      <c r="I97" s="6">
        <f t="shared" si="8"/>
        <v>0.0026391134137078083</v>
      </c>
    </row>
    <row r="98" spans="2:9" ht="16.5">
      <c r="B98" s="5" t="s">
        <v>139</v>
      </c>
      <c r="C98" s="20">
        <v>90882</v>
      </c>
      <c r="D98" s="20">
        <v>3472</v>
      </c>
      <c r="E98" s="20">
        <v>1495</v>
      </c>
      <c r="F98" s="20">
        <v>1400</v>
      </c>
      <c r="G98" s="20">
        <v>6003</v>
      </c>
      <c r="H98" s="20">
        <f t="shared" si="11"/>
        <v>103252</v>
      </c>
      <c r="I98" s="6">
        <f t="shared" si="8"/>
        <v>0.0028652738521907205</v>
      </c>
    </row>
    <row r="99" spans="2:9" ht="16.5">
      <c r="B99" s="5" t="s">
        <v>140</v>
      </c>
      <c r="C99" s="20">
        <v>91230</v>
      </c>
      <c r="D99" s="20">
        <v>3452</v>
      </c>
      <c r="E99" s="20">
        <v>1478</v>
      </c>
      <c r="F99" s="20">
        <v>1397</v>
      </c>
      <c r="G99" s="20">
        <v>6025</v>
      </c>
      <c r="H99" s="20">
        <f>SUM(C99:G99)</f>
        <v>103582</v>
      </c>
      <c r="I99" s="6">
        <f t="shared" si="8"/>
        <v>0.0031960639987603148</v>
      </c>
    </row>
    <row r="100" spans="2:9" ht="16.5">
      <c r="B100" s="5" t="s">
        <v>141</v>
      </c>
      <c r="C100" s="20">
        <v>91537</v>
      </c>
      <c r="D100" s="20">
        <v>3425</v>
      </c>
      <c r="E100" s="20">
        <v>1479</v>
      </c>
      <c r="F100" s="20">
        <v>1302</v>
      </c>
      <c r="G100" s="20">
        <v>6103</v>
      </c>
      <c r="H100" s="20">
        <f>SUM(C100:G100)</f>
        <v>103846</v>
      </c>
      <c r="I100" s="6">
        <f t="shared" si="8"/>
        <v>0.002548705373520496</v>
      </c>
    </row>
    <row r="101" spans="2:9" ht="16.5">
      <c r="B101" s="5" t="s">
        <v>142</v>
      </c>
      <c r="C101" s="20">
        <v>91830</v>
      </c>
      <c r="D101" s="20">
        <v>3485</v>
      </c>
      <c r="E101" s="20">
        <v>1450</v>
      </c>
      <c r="F101" s="20">
        <v>1309</v>
      </c>
      <c r="G101" s="20">
        <v>6085</v>
      </c>
      <c r="H101" s="20">
        <f>SUM(C101:G101)</f>
        <v>104159</v>
      </c>
      <c r="I101" s="6">
        <f t="shared" si="8"/>
        <v>0.003014078539375614</v>
      </c>
    </row>
    <row r="102" spans="2:9" ht="16.5">
      <c r="B102" s="5" t="s">
        <v>144</v>
      </c>
      <c r="C102" s="20">
        <v>93402</v>
      </c>
      <c r="D102" s="20">
        <v>3375</v>
      </c>
      <c r="E102" s="20">
        <v>1139</v>
      </c>
      <c r="F102" s="20">
        <v>1403</v>
      </c>
      <c r="G102" s="20">
        <v>6349</v>
      </c>
      <c r="H102" s="20">
        <f t="shared" si="11"/>
        <v>105668</v>
      </c>
      <c r="I102" s="6">
        <f t="shared" si="8"/>
        <v>0.014487466277518025</v>
      </c>
    </row>
    <row r="103" spans="2:9" ht="16.5">
      <c r="B103" s="5" t="s">
        <v>145</v>
      </c>
      <c r="C103" s="20">
        <v>98358</v>
      </c>
      <c r="D103" s="20">
        <v>3405</v>
      </c>
      <c r="E103" s="20">
        <v>1385</v>
      </c>
      <c r="F103" s="20">
        <v>1868</v>
      </c>
      <c r="G103" s="20">
        <v>7695</v>
      </c>
      <c r="H103" s="20">
        <f t="shared" si="11"/>
        <v>112711</v>
      </c>
      <c r="I103" s="6">
        <f t="shared" si="8"/>
        <v>0.06665215580875951</v>
      </c>
    </row>
    <row r="104" spans="2:9" ht="16.5">
      <c r="B104" s="5">
        <v>2009.03</v>
      </c>
      <c r="C104" s="20">
        <v>100358</v>
      </c>
      <c r="D104" s="20">
        <v>3392</v>
      </c>
      <c r="E104" s="20">
        <v>1417</v>
      </c>
      <c r="F104" s="20">
        <v>1873</v>
      </c>
      <c r="G104" s="20">
        <v>7724</v>
      </c>
      <c r="H104" s="20">
        <f t="shared" si="11"/>
        <v>114764</v>
      </c>
      <c r="I104" s="6">
        <f t="shared" si="8"/>
        <v>0.018214726158050233</v>
      </c>
    </row>
    <row r="105" spans="2:9" ht="16.5">
      <c r="B105" s="5">
        <v>2009.04</v>
      </c>
      <c r="C105" s="20">
        <v>102659</v>
      </c>
      <c r="D105" s="20">
        <v>3456</v>
      </c>
      <c r="E105" s="20">
        <v>1461</v>
      </c>
      <c r="F105" s="20">
        <v>1865</v>
      </c>
      <c r="G105" s="20">
        <v>7742</v>
      </c>
      <c r="H105" s="20">
        <f t="shared" si="11"/>
        <v>117183</v>
      </c>
      <c r="I105" s="6">
        <f t="shared" si="8"/>
        <v>0.021078038409257257</v>
      </c>
    </row>
    <row r="106" spans="2:9" ht="16.5">
      <c r="B106" s="5" t="s">
        <v>147</v>
      </c>
      <c r="C106" s="20">
        <v>104758</v>
      </c>
      <c r="D106" s="20">
        <v>3478</v>
      </c>
      <c r="E106" s="20">
        <v>1492</v>
      </c>
      <c r="F106" s="20">
        <v>1859</v>
      </c>
      <c r="G106" s="20">
        <v>7805</v>
      </c>
      <c r="H106" s="20">
        <f t="shared" si="11"/>
        <v>119392</v>
      </c>
      <c r="I106" s="6">
        <f t="shared" si="8"/>
        <v>0.018850857206250054</v>
      </c>
    </row>
    <row r="107" spans="2:9" ht="16.5">
      <c r="B107" s="5" t="s">
        <v>152</v>
      </c>
      <c r="C107" s="20">
        <v>106224</v>
      </c>
      <c r="D107" s="20">
        <v>3468</v>
      </c>
      <c r="E107" s="20">
        <v>1235</v>
      </c>
      <c r="F107" s="20">
        <v>1986</v>
      </c>
      <c r="G107" s="20">
        <v>7909</v>
      </c>
      <c r="H107" s="20">
        <f>SUM(C107:G107)</f>
        <v>120822</v>
      </c>
      <c r="I107" s="6">
        <f t="shared" si="8"/>
        <v>0.011977351916376307</v>
      </c>
    </row>
    <row r="108" spans="2:9" ht="16.5">
      <c r="B108" s="5" t="s">
        <v>153</v>
      </c>
      <c r="C108" s="20">
        <v>108163</v>
      </c>
      <c r="D108" s="20">
        <v>3408</v>
      </c>
      <c r="E108" s="20">
        <v>1203</v>
      </c>
      <c r="F108" s="20">
        <v>2013</v>
      </c>
      <c r="G108" s="20">
        <v>7982</v>
      </c>
      <c r="H108" s="20">
        <f t="shared" si="11"/>
        <v>122769</v>
      </c>
      <c r="I108" s="6">
        <f t="shared" si="8"/>
        <v>0.016114614888017083</v>
      </c>
    </row>
    <row r="109" spans="2:9" ht="16.5">
      <c r="B109" s="5" t="s">
        <v>155</v>
      </c>
      <c r="C109" s="20">
        <v>110058</v>
      </c>
      <c r="D109" s="20">
        <v>3402</v>
      </c>
      <c r="E109" s="20">
        <v>1289</v>
      </c>
      <c r="F109" s="20">
        <v>2108</v>
      </c>
      <c r="G109" s="20">
        <v>7982</v>
      </c>
      <c r="H109" s="20">
        <f t="shared" si="11"/>
        <v>124839</v>
      </c>
      <c r="I109" s="6">
        <f t="shared" si="8"/>
        <v>0.016860933949123965</v>
      </c>
    </row>
    <row r="110" spans="2:9" ht="16.5">
      <c r="B110" s="5" t="s">
        <v>156</v>
      </c>
      <c r="C110" s="20">
        <v>110985</v>
      </c>
      <c r="D110" s="20">
        <v>3985</v>
      </c>
      <c r="E110" s="20">
        <v>1179</v>
      </c>
      <c r="F110" s="20">
        <v>2088</v>
      </c>
      <c r="G110" s="20">
        <v>8072</v>
      </c>
      <c r="H110" s="20">
        <f t="shared" si="11"/>
        <v>126309</v>
      </c>
      <c r="I110" s="6">
        <f t="shared" si="8"/>
        <v>0.011775166414341672</v>
      </c>
    </row>
    <row r="111" spans="2:9" ht="16.5">
      <c r="B111" s="5" t="s">
        <v>157</v>
      </c>
      <c r="C111" s="21">
        <v>111391</v>
      </c>
      <c r="D111" s="21">
        <v>3725</v>
      </c>
      <c r="E111" s="21">
        <v>1822</v>
      </c>
      <c r="F111" s="21">
        <v>2135</v>
      </c>
      <c r="G111" s="21">
        <v>8209</v>
      </c>
      <c r="H111" s="20">
        <f aca="true" t="shared" si="12" ref="H111:H164">SUM(C111:G111)</f>
        <v>127282</v>
      </c>
      <c r="I111" s="6">
        <f t="shared" si="8"/>
        <v>0.007703330720692904</v>
      </c>
    </row>
    <row r="112" spans="2:9" ht="16.5">
      <c r="B112" s="5" t="s">
        <v>158</v>
      </c>
      <c r="C112" s="21">
        <v>111927</v>
      </c>
      <c r="D112" s="21">
        <v>3811</v>
      </c>
      <c r="E112" s="21">
        <v>1731</v>
      </c>
      <c r="F112" s="21">
        <v>2120</v>
      </c>
      <c r="G112" s="21">
        <v>8310</v>
      </c>
      <c r="H112" s="21">
        <f t="shared" si="12"/>
        <v>127899</v>
      </c>
      <c r="I112" s="6">
        <f t="shared" si="8"/>
        <v>0.004847503967568077</v>
      </c>
    </row>
    <row r="113" spans="2:9" ht="16.5">
      <c r="B113" s="5" t="s">
        <v>159</v>
      </c>
      <c r="C113" s="21">
        <v>112014</v>
      </c>
      <c r="D113" s="21">
        <v>3854</v>
      </c>
      <c r="E113" s="21">
        <v>1799</v>
      </c>
      <c r="F113" s="21">
        <v>2103</v>
      </c>
      <c r="G113" s="21">
        <v>8298</v>
      </c>
      <c r="H113" s="21">
        <f t="shared" si="12"/>
        <v>128068</v>
      </c>
      <c r="I113" s="6">
        <f t="shared" si="8"/>
        <v>0.0013213551317836731</v>
      </c>
    </row>
    <row r="114" spans="2:9" ht="16.5">
      <c r="B114" s="5" t="s">
        <v>160</v>
      </c>
      <c r="C114" s="21">
        <v>112058</v>
      </c>
      <c r="D114" s="21">
        <v>3869</v>
      </c>
      <c r="E114" s="21">
        <v>1816</v>
      </c>
      <c r="F114" s="21">
        <v>2094</v>
      </c>
      <c r="G114" s="21">
        <v>8309</v>
      </c>
      <c r="H114" s="21">
        <f t="shared" si="12"/>
        <v>128146</v>
      </c>
      <c r="I114" s="6">
        <f t="shared" si="8"/>
        <v>0.0006090514414217447</v>
      </c>
    </row>
    <row r="115" spans="2:9" ht="16.5">
      <c r="B115" s="5" t="s">
        <v>161</v>
      </c>
      <c r="C115" s="21">
        <v>112156</v>
      </c>
      <c r="D115" s="21">
        <v>3781</v>
      </c>
      <c r="E115" s="21">
        <v>1825</v>
      </c>
      <c r="F115" s="21">
        <v>2133</v>
      </c>
      <c r="G115" s="21">
        <v>8149</v>
      </c>
      <c r="H115" s="21">
        <f t="shared" si="12"/>
        <v>128044</v>
      </c>
      <c r="I115" s="6">
        <f t="shared" si="8"/>
        <v>-0.0007959671000265323</v>
      </c>
    </row>
    <row r="116" spans="2:9" ht="16.5">
      <c r="B116" s="5" t="s">
        <v>162</v>
      </c>
      <c r="C116" s="21">
        <v>112957</v>
      </c>
      <c r="D116" s="21">
        <v>3859</v>
      </c>
      <c r="E116" s="21">
        <v>1844</v>
      </c>
      <c r="F116" s="21">
        <v>2079</v>
      </c>
      <c r="G116" s="21">
        <v>8247</v>
      </c>
      <c r="H116" s="21">
        <f t="shared" si="12"/>
        <v>128986</v>
      </c>
      <c r="I116" s="6">
        <f t="shared" si="8"/>
        <v>0.00735684608415857</v>
      </c>
    </row>
    <row r="117" spans="2:9" ht="16.5">
      <c r="B117" s="5" t="s">
        <v>163</v>
      </c>
      <c r="C117" s="21">
        <v>113143</v>
      </c>
      <c r="D117" s="21">
        <v>3943</v>
      </c>
      <c r="E117" s="21">
        <v>1624</v>
      </c>
      <c r="F117" s="21">
        <v>2117</v>
      </c>
      <c r="G117" s="21">
        <v>8347</v>
      </c>
      <c r="H117" s="21">
        <f t="shared" si="12"/>
        <v>129174</v>
      </c>
      <c r="I117" s="6">
        <f t="shared" si="8"/>
        <v>0.001457522521824074</v>
      </c>
    </row>
    <row r="118" spans="2:9" ht="16.5">
      <c r="B118" s="5" t="s">
        <v>164</v>
      </c>
      <c r="C118" s="21">
        <v>113945</v>
      </c>
      <c r="D118" s="21">
        <v>4012</v>
      </c>
      <c r="E118" s="21">
        <v>1654</v>
      </c>
      <c r="F118" s="21">
        <v>1992</v>
      </c>
      <c r="G118" s="21">
        <v>8047</v>
      </c>
      <c r="H118" s="21">
        <f t="shared" si="12"/>
        <v>129650</v>
      </c>
      <c r="I118" s="6">
        <f t="shared" si="8"/>
        <v>0.0036849520801399663</v>
      </c>
    </row>
    <row r="119" spans="2:9" ht="16.5">
      <c r="B119" s="5" t="s">
        <v>165</v>
      </c>
      <c r="C119" s="21">
        <v>114265</v>
      </c>
      <c r="D119" s="21">
        <v>4056</v>
      </c>
      <c r="E119" s="21">
        <v>1703</v>
      </c>
      <c r="F119" s="21">
        <v>2093</v>
      </c>
      <c r="G119" s="21">
        <v>8177</v>
      </c>
      <c r="H119" s="21">
        <f t="shared" si="12"/>
        <v>130294</v>
      </c>
      <c r="I119" s="6">
        <f t="shared" si="8"/>
        <v>0.004967219436945623</v>
      </c>
    </row>
    <row r="120" spans="2:9" ht="16.5">
      <c r="B120" s="5" t="s">
        <v>166</v>
      </c>
      <c r="C120" s="21">
        <v>113147</v>
      </c>
      <c r="D120" s="21">
        <v>4124</v>
      </c>
      <c r="E120" s="21">
        <v>1757</v>
      </c>
      <c r="F120" s="21">
        <v>1834</v>
      </c>
      <c r="G120" s="21">
        <v>8247</v>
      </c>
      <c r="H120" s="21">
        <f t="shared" si="12"/>
        <v>129109</v>
      </c>
      <c r="I120" s="6">
        <f t="shared" si="8"/>
        <v>-0.009094816338434617</v>
      </c>
    </row>
    <row r="121" spans="2:9" ht="16.5">
      <c r="B121" s="5" t="s">
        <v>167</v>
      </c>
      <c r="C121" s="21">
        <v>113819</v>
      </c>
      <c r="D121" s="21">
        <v>4022</v>
      </c>
      <c r="E121" s="21">
        <v>1694</v>
      </c>
      <c r="F121" s="21">
        <v>1981</v>
      </c>
      <c r="G121" s="21">
        <v>8197</v>
      </c>
      <c r="H121" s="21">
        <f t="shared" si="12"/>
        <v>129713</v>
      </c>
      <c r="I121" s="6">
        <f t="shared" si="8"/>
        <v>0.004678217630064519</v>
      </c>
    </row>
    <row r="122" spans="2:9" ht="16.5">
      <c r="B122" s="5" t="s">
        <v>168</v>
      </c>
      <c r="C122" s="21">
        <v>112584</v>
      </c>
      <c r="D122" s="21">
        <v>3948</v>
      </c>
      <c r="E122" s="21">
        <v>1369</v>
      </c>
      <c r="F122" s="21">
        <v>1886</v>
      </c>
      <c r="G122" s="21">
        <v>8546</v>
      </c>
      <c r="H122" s="21">
        <f t="shared" si="12"/>
        <v>128333</v>
      </c>
      <c r="I122" s="6">
        <f t="shared" si="8"/>
        <v>-0.010638871971197953</v>
      </c>
    </row>
    <row r="123" spans="2:9" ht="16.5">
      <c r="B123" s="5" t="s">
        <v>169</v>
      </c>
      <c r="C123" s="21">
        <v>113587</v>
      </c>
      <c r="D123" s="21">
        <v>3876</v>
      </c>
      <c r="E123" s="21">
        <v>1311</v>
      </c>
      <c r="F123" s="21">
        <v>1804</v>
      </c>
      <c r="G123" s="21">
        <v>8648</v>
      </c>
      <c r="H123" s="21">
        <f t="shared" si="12"/>
        <v>129226</v>
      </c>
      <c r="I123" s="6">
        <f t="shared" si="8"/>
        <v>0.0069584596323626815</v>
      </c>
    </row>
    <row r="124" spans="2:9" ht="16.5">
      <c r="B124" s="5" t="s">
        <v>170</v>
      </c>
      <c r="C124" s="21">
        <v>114583</v>
      </c>
      <c r="D124" s="21">
        <v>3744</v>
      </c>
      <c r="E124" s="21">
        <v>1414</v>
      </c>
      <c r="F124" s="21">
        <v>1968</v>
      </c>
      <c r="G124" s="21">
        <v>8741</v>
      </c>
      <c r="H124" s="21">
        <f t="shared" si="12"/>
        <v>130450</v>
      </c>
      <c r="I124" s="6">
        <f t="shared" si="8"/>
        <v>0.009471778125145094</v>
      </c>
    </row>
    <row r="125" spans="2:9" ht="16.5">
      <c r="B125" s="5" t="s">
        <v>171</v>
      </c>
      <c r="C125" s="21">
        <v>119751</v>
      </c>
      <c r="D125" s="21">
        <v>3911</v>
      </c>
      <c r="E125" s="21">
        <v>1397</v>
      </c>
      <c r="F125" s="21">
        <v>1974</v>
      </c>
      <c r="G125" s="21">
        <v>8815</v>
      </c>
      <c r="H125" s="21">
        <f t="shared" si="12"/>
        <v>135848</v>
      </c>
      <c r="I125" s="6">
        <f t="shared" si="8"/>
        <v>0.041379839018781145</v>
      </c>
    </row>
    <row r="126" spans="2:9" ht="16.5">
      <c r="B126" s="5" t="s">
        <v>172</v>
      </c>
      <c r="C126" s="21">
        <v>128146</v>
      </c>
      <c r="D126" s="21">
        <v>4037</v>
      </c>
      <c r="E126" s="21">
        <v>1483</v>
      </c>
      <c r="F126" s="21">
        <v>1981</v>
      </c>
      <c r="G126" s="21">
        <v>8768</v>
      </c>
      <c r="H126" s="21">
        <f t="shared" si="12"/>
        <v>144415</v>
      </c>
      <c r="I126" s="6">
        <f t="shared" si="8"/>
        <v>0.06306312937989518</v>
      </c>
    </row>
    <row r="127" spans="2:9" ht="16.5">
      <c r="B127" s="5" t="s">
        <v>174</v>
      </c>
      <c r="C127" s="21">
        <v>120489</v>
      </c>
      <c r="D127" s="21">
        <v>3884</v>
      </c>
      <c r="E127" s="21">
        <v>1348</v>
      </c>
      <c r="F127" s="21">
        <v>1847</v>
      </c>
      <c r="G127" s="21">
        <v>9878</v>
      </c>
      <c r="H127" s="21">
        <f t="shared" si="12"/>
        <v>137446</v>
      </c>
      <c r="I127" s="6">
        <f t="shared" si="8"/>
        <v>-0.04825676003185265</v>
      </c>
    </row>
    <row r="128" spans="2:9" ht="16.5">
      <c r="B128" s="5" t="s">
        <v>175</v>
      </c>
      <c r="C128" s="21">
        <v>119691</v>
      </c>
      <c r="D128" s="21">
        <v>3920</v>
      </c>
      <c r="E128" s="21">
        <v>1298</v>
      </c>
      <c r="F128" s="21">
        <v>1755</v>
      </c>
      <c r="G128" s="21">
        <v>9914</v>
      </c>
      <c r="H128" s="21">
        <f t="shared" si="12"/>
        <v>136578</v>
      </c>
      <c r="I128" s="6">
        <f t="shared" si="8"/>
        <v>-0.006315207426916753</v>
      </c>
    </row>
    <row r="129" spans="2:9" ht="16.5">
      <c r="B129" s="5" t="s">
        <v>176</v>
      </c>
      <c r="C129" s="21">
        <v>119748</v>
      </c>
      <c r="D129" s="21">
        <v>3911</v>
      </c>
      <c r="E129" s="21">
        <v>1247</v>
      </c>
      <c r="F129" s="21">
        <v>1721</v>
      </c>
      <c r="G129" s="21">
        <v>10796</v>
      </c>
      <c r="H129" s="21">
        <f t="shared" si="12"/>
        <v>137423</v>
      </c>
      <c r="I129" s="6">
        <f t="shared" si="8"/>
        <v>0.00618694079573577</v>
      </c>
    </row>
    <row r="130" spans="2:9" ht="16.5">
      <c r="B130" s="5" t="s">
        <v>177</v>
      </c>
      <c r="C130" s="21">
        <v>121508</v>
      </c>
      <c r="D130" s="21">
        <v>3861</v>
      </c>
      <c r="E130" s="21">
        <v>1167</v>
      </c>
      <c r="F130" s="21">
        <v>1624</v>
      </c>
      <c r="G130" s="21">
        <v>10937</v>
      </c>
      <c r="H130" s="21">
        <f t="shared" si="12"/>
        <v>139097</v>
      </c>
      <c r="I130" s="6">
        <f t="shared" si="8"/>
        <v>0.012181367020076697</v>
      </c>
    </row>
    <row r="131" spans="2:9" ht="16.5">
      <c r="B131" s="5" t="s">
        <v>179</v>
      </c>
      <c r="C131" s="21">
        <v>120486</v>
      </c>
      <c r="D131" s="21">
        <v>3742</v>
      </c>
      <c r="E131" s="21">
        <v>1003</v>
      </c>
      <c r="F131" s="21">
        <v>1357</v>
      </c>
      <c r="G131" s="21">
        <v>10547</v>
      </c>
      <c r="H131" s="21">
        <f t="shared" si="12"/>
        <v>137135</v>
      </c>
      <c r="I131" s="6">
        <f t="shared" si="8"/>
        <v>-0.014105264671416349</v>
      </c>
    </row>
    <row r="132" spans="2:9" ht="16.5">
      <c r="B132" s="5" t="s">
        <v>180</v>
      </c>
      <c r="C132" s="21">
        <v>122483</v>
      </c>
      <c r="D132" s="21">
        <v>3968</v>
      </c>
      <c r="E132" s="21">
        <v>1084</v>
      </c>
      <c r="F132" s="21">
        <v>1273</v>
      </c>
      <c r="G132" s="21">
        <v>10722</v>
      </c>
      <c r="H132" s="21">
        <f t="shared" si="12"/>
        <v>139530</v>
      </c>
      <c r="I132" s="6">
        <f t="shared" si="8"/>
        <v>0.017464542239399132</v>
      </c>
    </row>
    <row r="133" spans="2:9" ht="16.5">
      <c r="B133" s="5" t="s">
        <v>181</v>
      </c>
      <c r="C133" s="21">
        <v>121873</v>
      </c>
      <c r="D133" s="21">
        <v>4011</v>
      </c>
      <c r="E133" s="21">
        <v>1053</v>
      </c>
      <c r="F133" s="21">
        <v>1197</v>
      </c>
      <c r="G133" s="21">
        <v>10796</v>
      </c>
      <c r="H133" s="21">
        <f t="shared" si="12"/>
        <v>138930</v>
      </c>
      <c r="I133" s="6">
        <f t="shared" si="8"/>
        <v>-0.0043001505052676844</v>
      </c>
    </row>
    <row r="134" spans="2:9" ht="16.5">
      <c r="B134" s="5" t="s">
        <v>183</v>
      </c>
      <c r="C134" s="21">
        <v>125478</v>
      </c>
      <c r="D134" s="21">
        <v>3845</v>
      </c>
      <c r="E134" s="21">
        <v>1021</v>
      </c>
      <c r="F134" s="21">
        <v>1147</v>
      </c>
      <c r="G134" s="21">
        <v>10921</v>
      </c>
      <c r="H134" s="21">
        <f t="shared" si="12"/>
        <v>142412</v>
      </c>
      <c r="I134" s="6">
        <f t="shared" si="8"/>
        <v>0.025062981357518176</v>
      </c>
    </row>
    <row r="135" spans="2:9" ht="16.5">
      <c r="B135" s="5" t="s">
        <v>184</v>
      </c>
      <c r="C135" s="21">
        <v>122895</v>
      </c>
      <c r="D135" s="21">
        <v>3765</v>
      </c>
      <c r="E135" s="21">
        <v>952</v>
      </c>
      <c r="F135" s="21">
        <v>1114</v>
      </c>
      <c r="G135" s="21">
        <v>11873</v>
      </c>
      <c r="H135" s="21">
        <f t="shared" si="12"/>
        <v>140599</v>
      </c>
      <c r="I135" s="6">
        <f aca="true" t="shared" si="13" ref="I135:I166">(H135-H134)/H134</f>
        <v>-0.012730668763868214</v>
      </c>
    </row>
    <row r="136" spans="2:9" ht="16.5">
      <c r="B136" s="5" t="s">
        <v>185</v>
      </c>
      <c r="C136" s="21">
        <v>121576</v>
      </c>
      <c r="D136" s="21">
        <v>3566</v>
      </c>
      <c r="E136" s="21">
        <v>1056</v>
      </c>
      <c r="F136" s="21">
        <v>1104</v>
      </c>
      <c r="G136" s="21">
        <v>11543</v>
      </c>
      <c r="H136" s="21">
        <f t="shared" si="12"/>
        <v>138845</v>
      </c>
      <c r="I136" s="6">
        <f t="shared" si="13"/>
        <v>-0.012475195413907639</v>
      </c>
    </row>
    <row r="137" spans="2:9" ht="16.5">
      <c r="B137" s="5" t="s">
        <v>186</v>
      </c>
      <c r="C137" s="21">
        <v>120437</v>
      </c>
      <c r="D137" s="21">
        <v>3478</v>
      </c>
      <c r="E137" s="21">
        <v>934</v>
      </c>
      <c r="F137" s="21">
        <v>1103</v>
      </c>
      <c r="G137" s="21">
        <v>10801</v>
      </c>
      <c r="H137" s="21">
        <f t="shared" si="12"/>
        <v>136753</v>
      </c>
      <c r="I137" s="6">
        <f t="shared" si="13"/>
        <v>-0.01506716122294645</v>
      </c>
    </row>
    <row r="138" spans="2:9" ht="16.5">
      <c r="B138" s="5" t="s">
        <v>187</v>
      </c>
      <c r="C138" s="21">
        <v>121148</v>
      </c>
      <c r="D138" s="21">
        <v>3348</v>
      </c>
      <c r="E138" s="21">
        <v>881</v>
      </c>
      <c r="F138" s="21">
        <v>1093</v>
      </c>
      <c r="G138" s="21">
        <v>10776</v>
      </c>
      <c r="H138" s="21">
        <f t="shared" si="12"/>
        <v>137246</v>
      </c>
      <c r="I138" s="6">
        <f t="shared" si="13"/>
        <v>0.003605039743186621</v>
      </c>
    </row>
    <row r="139" spans="2:9" ht="16.5">
      <c r="B139" s="5" t="s">
        <v>188</v>
      </c>
      <c r="C139" s="21">
        <v>121266</v>
      </c>
      <c r="D139" s="21">
        <v>3258</v>
      </c>
      <c r="E139" s="21">
        <v>917</v>
      </c>
      <c r="F139" s="21">
        <v>1091</v>
      </c>
      <c r="G139" s="21">
        <v>10673</v>
      </c>
      <c r="H139" s="21">
        <f t="shared" si="12"/>
        <v>137205</v>
      </c>
      <c r="I139" s="6">
        <f t="shared" si="13"/>
        <v>-0.00029873366072599565</v>
      </c>
    </row>
    <row r="140" spans="2:9" ht="16.5">
      <c r="B140" s="5" t="s">
        <v>189</v>
      </c>
      <c r="C140" s="21">
        <v>126911</v>
      </c>
      <c r="D140" s="21">
        <v>3043</v>
      </c>
      <c r="E140" s="21">
        <v>1003</v>
      </c>
      <c r="F140" s="21">
        <v>1152</v>
      </c>
      <c r="G140" s="21">
        <v>11258</v>
      </c>
      <c r="H140" s="21">
        <f t="shared" si="12"/>
        <v>143367</v>
      </c>
      <c r="I140" s="6">
        <f t="shared" si="13"/>
        <v>0.04491089974855144</v>
      </c>
    </row>
    <row r="141" spans="2:9" ht="16.5">
      <c r="B141" s="5" t="s">
        <v>190</v>
      </c>
      <c r="C141" s="21">
        <v>128423</v>
      </c>
      <c r="D141" s="21">
        <v>2821</v>
      </c>
      <c r="E141" s="21">
        <v>1086</v>
      </c>
      <c r="F141" s="21">
        <v>1179</v>
      </c>
      <c r="G141" s="21">
        <v>11527</v>
      </c>
      <c r="H141" s="21">
        <f t="shared" si="12"/>
        <v>145036</v>
      </c>
      <c r="I141" s="6">
        <f t="shared" si="13"/>
        <v>0.011641451659028926</v>
      </c>
    </row>
    <row r="142" spans="2:9" ht="16.5">
      <c r="B142" s="5" t="s">
        <v>191</v>
      </c>
      <c r="C142" s="21">
        <v>127817</v>
      </c>
      <c r="D142" s="21">
        <v>2703</v>
      </c>
      <c r="E142" s="21">
        <v>1127</v>
      </c>
      <c r="F142" s="21">
        <v>1148</v>
      </c>
      <c r="G142" s="21">
        <v>11166</v>
      </c>
      <c r="H142" s="21">
        <f t="shared" si="12"/>
        <v>143961</v>
      </c>
      <c r="I142" s="6">
        <f t="shared" si="13"/>
        <v>-0.007411952894453791</v>
      </c>
    </row>
    <row r="143" spans="2:9" ht="16.5">
      <c r="B143" s="5" t="s">
        <v>192</v>
      </c>
      <c r="C143" s="21">
        <v>130487</v>
      </c>
      <c r="D143" s="21">
        <v>2813</v>
      </c>
      <c r="E143" s="21">
        <v>1204</v>
      </c>
      <c r="F143" s="21">
        <v>1203</v>
      </c>
      <c r="G143" s="21">
        <v>11368</v>
      </c>
      <c r="H143" s="21">
        <f t="shared" si="12"/>
        <v>147075</v>
      </c>
      <c r="I143" s="6">
        <f t="shared" si="13"/>
        <v>0.021630858357471815</v>
      </c>
    </row>
    <row r="144" spans="2:9" ht="16.5">
      <c r="B144" s="5" t="s">
        <v>193</v>
      </c>
      <c r="C144" s="21">
        <v>128683</v>
      </c>
      <c r="D144" s="21">
        <v>2753</v>
      </c>
      <c r="E144" s="21">
        <v>1004</v>
      </c>
      <c r="F144" s="21">
        <v>1154</v>
      </c>
      <c r="G144" s="21">
        <v>10752</v>
      </c>
      <c r="H144" s="21">
        <f t="shared" si="12"/>
        <v>144346</v>
      </c>
      <c r="I144" s="6">
        <f t="shared" si="13"/>
        <v>-0.018555158932517423</v>
      </c>
    </row>
    <row r="145" spans="2:9" ht="16.5">
      <c r="B145" s="5" t="s">
        <v>194</v>
      </c>
      <c r="C145" s="21">
        <v>129618</v>
      </c>
      <c r="D145" s="21">
        <v>2658</v>
      </c>
      <c r="E145" s="21">
        <v>997</v>
      </c>
      <c r="F145" s="21">
        <v>1107</v>
      </c>
      <c r="G145" s="21">
        <v>10535</v>
      </c>
      <c r="H145" s="21">
        <f t="shared" si="12"/>
        <v>144915</v>
      </c>
      <c r="I145" s="6">
        <f t="shared" si="13"/>
        <v>0.003941917337508487</v>
      </c>
    </row>
    <row r="146" spans="2:9" ht="16.5">
      <c r="B146" s="5" t="s">
        <v>195</v>
      </c>
      <c r="C146" s="21">
        <v>126545</v>
      </c>
      <c r="D146" s="21">
        <v>2269</v>
      </c>
      <c r="E146" s="21">
        <v>998</v>
      </c>
      <c r="F146" s="21">
        <v>1116</v>
      </c>
      <c r="G146" s="21">
        <v>10281</v>
      </c>
      <c r="H146" s="21">
        <f t="shared" si="12"/>
        <v>141209</v>
      </c>
      <c r="I146" s="6">
        <f t="shared" si="13"/>
        <v>-0.025573612117448158</v>
      </c>
    </row>
    <row r="147" spans="2:9" ht="16.5">
      <c r="B147" s="5" t="s">
        <v>196</v>
      </c>
      <c r="C147" s="21">
        <v>127853</v>
      </c>
      <c r="D147" s="21">
        <v>2221</v>
      </c>
      <c r="E147" s="21">
        <v>984</v>
      </c>
      <c r="F147" s="21">
        <v>1120</v>
      </c>
      <c r="G147" s="21">
        <v>10265</v>
      </c>
      <c r="H147" s="21">
        <f t="shared" si="12"/>
        <v>142443</v>
      </c>
      <c r="I147" s="6">
        <f t="shared" si="13"/>
        <v>0.008738819763612802</v>
      </c>
    </row>
    <row r="148" spans="2:9" ht="16.5">
      <c r="B148" s="5" t="s">
        <v>197</v>
      </c>
      <c r="C148" s="21">
        <v>127471</v>
      </c>
      <c r="D148" s="21">
        <v>2210</v>
      </c>
      <c r="E148" s="21">
        <v>974</v>
      </c>
      <c r="F148" s="21">
        <v>1123</v>
      </c>
      <c r="G148" s="21">
        <v>10278</v>
      </c>
      <c r="H148" s="21">
        <f t="shared" si="12"/>
        <v>142056</v>
      </c>
      <c r="I148" s="6">
        <f t="shared" si="13"/>
        <v>-0.00271687622417388</v>
      </c>
    </row>
    <row r="149" spans="2:9" ht="16.5">
      <c r="B149" s="5" t="s">
        <v>201</v>
      </c>
      <c r="C149" s="21">
        <v>128441</v>
      </c>
      <c r="D149" s="21">
        <v>2184</v>
      </c>
      <c r="E149" s="21">
        <v>994</v>
      </c>
      <c r="F149" s="21">
        <v>1147</v>
      </c>
      <c r="G149" s="21">
        <v>10365</v>
      </c>
      <c r="H149" s="21">
        <f t="shared" si="12"/>
        <v>143131</v>
      </c>
      <c r="I149" s="6">
        <f t="shared" si="13"/>
        <v>0.007567438193388523</v>
      </c>
    </row>
    <row r="150" spans="2:9" ht="16.5">
      <c r="B150" s="5" t="s">
        <v>200</v>
      </c>
      <c r="C150" s="21">
        <v>129873</v>
      </c>
      <c r="D150" s="21">
        <v>2056</v>
      </c>
      <c r="E150" s="21">
        <v>1007</v>
      </c>
      <c r="F150" s="21">
        <v>1208</v>
      </c>
      <c r="G150" s="21">
        <v>10588</v>
      </c>
      <c r="H150" s="21">
        <f t="shared" si="12"/>
        <v>144732</v>
      </c>
      <c r="I150" s="6">
        <f t="shared" si="13"/>
        <v>0.011185557286681433</v>
      </c>
    </row>
    <row r="151" spans="2:9" ht="16.5">
      <c r="B151" s="5" t="s">
        <v>202</v>
      </c>
      <c r="C151" s="21">
        <v>130055</v>
      </c>
      <c r="D151" s="21">
        <v>1988</v>
      </c>
      <c r="E151" s="21">
        <v>1073</v>
      </c>
      <c r="F151" s="21">
        <v>1206</v>
      </c>
      <c r="G151" s="21">
        <v>10473</v>
      </c>
      <c r="H151" s="21">
        <f t="shared" si="12"/>
        <v>144795</v>
      </c>
      <c r="I151" s="6">
        <f t="shared" si="13"/>
        <v>0.00043528728961114336</v>
      </c>
    </row>
    <row r="152" spans="2:9" ht="16.5">
      <c r="B152" s="5" t="s">
        <v>203</v>
      </c>
      <c r="C152" s="21">
        <v>131573</v>
      </c>
      <c r="D152" s="21">
        <v>1953</v>
      </c>
      <c r="E152" s="21">
        <v>1126</v>
      </c>
      <c r="F152" s="21">
        <v>1104</v>
      </c>
      <c r="G152" s="21">
        <v>10487</v>
      </c>
      <c r="H152" s="21">
        <f t="shared" si="12"/>
        <v>146243</v>
      </c>
      <c r="I152" s="6">
        <f t="shared" si="13"/>
        <v>0.010000345315791291</v>
      </c>
    </row>
    <row r="153" spans="2:9" ht="16.5">
      <c r="B153" s="5" t="s">
        <v>204</v>
      </c>
      <c r="C153" s="21">
        <v>132586</v>
      </c>
      <c r="D153" s="21">
        <v>2086</v>
      </c>
      <c r="E153" s="21">
        <v>1178</v>
      </c>
      <c r="F153" s="21">
        <v>1198</v>
      </c>
      <c r="G153" s="21">
        <v>10586</v>
      </c>
      <c r="H153" s="21">
        <f t="shared" si="12"/>
        <v>147634</v>
      </c>
      <c r="I153" s="6">
        <f t="shared" si="13"/>
        <v>0.009511566365569634</v>
      </c>
    </row>
    <row r="154" spans="2:9" ht="16.5">
      <c r="B154" s="5" t="s">
        <v>205</v>
      </c>
      <c r="C154" s="21">
        <v>132674</v>
      </c>
      <c r="D154" s="21">
        <v>1912</v>
      </c>
      <c r="E154" s="21">
        <v>1196</v>
      </c>
      <c r="F154" s="21">
        <v>1204</v>
      </c>
      <c r="G154" s="21">
        <v>10879</v>
      </c>
      <c r="H154" s="21">
        <f t="shared" si="12"/>
        <v>147865</v>
      </c>
      <c r="I154" s="6">
        <f t="shared" si="13"/>
        <v>0.0015646802227129253</v>
      </c>
    </row>
    <row r="155" spans="2:9" ht="16.5">
      <c r="B155" s="5" t="s">
        <v>206</v>
      </c>
      <c r="C155" s="21">
        <v>131736</v>
      </c>
      <c r="D155" s="21">
        <v>1854</v>
      </c>
      <c r="E155" s="21">
        <v>1207</v>
      </c>
      <c r="F155" s="21">
        <v>1216</v>
      </c>
      <c r="G155" s="21">
        <v>10781</v>
      </c>
      <c r="H155" s="21">
        <f t="shared" si="12"/>
        <v>146794</v>
      </c>
      <c r="I155" s="6">
        <f t="shared" si="13"/>
        <v>-0.007243093362188483</v>
      </c>
    </row>
    <row r="156" spans="2:9" ht="16.5">
      <c r="B156" s="5" t="s">
        <v>207</v>
      </c>
      <c r="C156" s="21">
        <v>131589</v>
      </c>
      <c r="D156" s="21">
        <v>1873</v>
      </c>
      <c r="E156" s="21">
        <v>1228</v>
      </c>
      <c r="F156" s="21">
        <v>1207</v>
      </c>
      <c r="G156" s="21">
        <v>10683</v>
      </c>
      <c r="H156" s="21">
        <f t="shared" si="12"/>
        <v>146580</v>
      </c>
      <c r="I156" s="6">
        <f t="shared" si="13"/>
        <v>-0.0014578252517132852</v>
      </c>
    </row>
    <row r="157" spans="2:9" ht="16.5">
      <c r="B157" s="5" t="s">
        <v>208</v>
      </c>
      <c r="C157" s="21">
        <v>133158</v>
      </c>
      <c r="D157" s="21">
        <v>1826</v>
      </c>
      <c r="E157" s="21">
        <v>1220</v>
      </c>
      <c r="F157" s="21">
        <v>1225</v>
      </c>
      <c r="G157" s="21">
        <v>10846</v>
      </c>
      <c r="H157" s="21">
        <f t="shared" si="12"/>
        <v>148275</v>
      </c>
      <c r="I157" s="6">
        <f t="shared" si="13"/>
        <v>0.011563651248465001</v>
      </c>
    </row>
    <row r="158" spans="2:9" ht="16.5">
      <c r="B158" s="5" t="s">
        <v>209</v>
      </c>
      <c r="C158" s="21">
        <v>133618</v>
      </c>
      <c r="D158" s="21">
        <v>1754</v>
      </c>
      <c r="E158" s="21">
        <v>1131</v>
      </c>
      <c r="F158" s="21">
        <v>1123</v>
      </c>
      <c r="G158" s="21">
        <v>9367</v>
      </c>
      <c r="H158" s="21">
        <f t="shared" si="12"/>
        <v>146993</v>
      </c>
      <c r="I158" s="6">
        <f t="shared" si="13"/>
        <v>-0.00864609677963244</v>
      </c>
    </row>
    <row r="159" spans="2:9" ht="16.5">
      <c r="B159" s="5" t="s">
        <v>210</v>
      </c>
      <c r="C159" s="21">
        <v>133743</v>
      </c>
      <c r="D159" s="21">
        <v>1647</v>
      </c>
      <c r="E159" s="21">
        <v>1137</v>
      </c>
      <c r="F159" s="21">
        <v>1057</v>
      </c>
      <c r="G159" s="21">
        <v>9383</v>
      </c>
      <c r="H159" s="21">
        <f t="shared" si="12"/>
        <v>146967</v>
      </c>
      <c r="I159" s="6">
        <f t="shared" si="13"/>
        <v>-0.00017687917111699195</v>
      </c>
    </row>
    <row r="160" spans="2:9" ht="16.5">
      <c r="B160" s="5" t="s">
        <v>211</v>
      </c>
      <c r="C160" s="21">
        <v>136257</v>
      </c>
      <c r="D160" s="21">
        <v>1543</v>
      </c>
      <c r="E160" s="21">
        <v>1133</v>
      </c>
      <c r="F160" s="21">
        <v>1085</v>
      </c>
      <c r="G160" s="21">
        <v>9511</v>
      </c>
      <c r="H160" s="21">
        <f t="shared" si="12"/>
        <v>149529</v>
      </c>
      <c r="I160" s="6">
        <f t="shared" si="13"/>
        <v>0.017432484843536305</v>
      </c>
    </row>
    <row r="161" spans="2:9" ht="16.5">
      <c r="B161" s="5" t="s">
        <v>213</v>
      </c>
      <c r="C161" s="21">
        <v>136594</v>
      </c>
      <c r="D161" s="21">
        <v>1466</v>
      </c>
      <c r="E161" s="21">
        <v>1134</v>
      </c>
      <c r="F161" s="21">
        <v>1090</v>
      </c>
      <c r="G161" s="21">
        <v>9481</v>
      </c>
      <c r="H161" s="21">
        <f t="shared" si="12"/>
        <v>149765</v>
      </c>
      <c r="I161" s="6">
        <f t="shared" si="13"/>
        <v>0.0015782891612998147</v>
      </c>
    </row>
    <row r="162" spans="2:9" ht="16.5">
      <c r="B162" s="5" t="s">
        <v>214</v>
      </c>
      <c r="C162" s="21">
        <v>137413</v>
      </c>
      <c r="D162" s="21">
        <v>1357</v>
      </c>
      <c r="E162" s="21">
        <v>1135</v>
      </c>
      <c r="F162" s="21">
        <v>1103</v>
      </c>
      <c r="G162" s="21">
        <v>9462</v>
      </c>
      <c r="H162" s="21">
        <f t="shared" si="12"/>
        <v>150470</v>
      </c>
      <c r="I162" s="6">
        <f t="shared" si="13"/>
        <v>0.004707374887323474</v>
      </c>
    </row>
    <row r="163" spans="2:9" ht="16.5">
      <c r="B163" s="5" t="s">
        <v>215</v>
      </c>
      <c r="C163" s="21">
        <v>136772</v>
      </c>
      <c r="D163" s="21">
        <v>1243</v>
      </c>
      <c r="E163" s="21">
        <v>1133</v>
      </c>
      <c r="F163" s="21">
        <v>1086</v>
      </c>
      <c r="G163" s="21">
        <v>9353</v>
      </c>
      <c r="H163" s="21">
        <f t="shared" si="12"/>
        <v>149587</v>
      </c>
      <c r="I163" s="6">
        <f t="shared" si="13"/>
        <v>-0.005868279391240779</v>
      </c>
    </row>
    <row r="164" spans="2:9" ht="16.5">
      <c r="B164" s="5" t="s">
        <v>216</v>
      </c>
      <c r="C164" s="21">
        <v>135777</v>
      </c>
      <c r="D164" s="21">
        <v>1157</v>
      </c>
      <c r="E164" s="21">
        <v>1131</v>
      </c>
      <c r="F164" s="21">
        <v>1062</v>
      </c>
      <c r="G164" s="21">
        <v>9203</v>
      </c>
      <c r="H164" s="21">
        <f t="shared" si="12"/>
        <v>148330</v>
      </c>
      <c r="I164" s="6">
        <f t="shared" si="13"/>
        <v>-0.008403136636205018</v>
      </c>
    </row>
    <row r="165" spans="2:9" ht="16.5">
      <c r="B165" s="5" t="s">
        <v>218</v>
      </c>
      <c r="C165" s="21">
        <v>138723</v>
      </c>
      <c r="D165" s="21">
        <v>1067</v>
      </c>
      <c r="E165" s="21">
        <v>1131</v>
      </c>
      <c r="F165" s="21">
        <v>1117</v>
      </c>
      <c r="G165" s="21">
        <v>9424</v>
      </c>
      <c r="H165" s="21">
        <f aca="true" t="shared" si="14" ref="H165:H268">SUM(C165:G165)</f>
        <v>151462</v>
      </c>
      <c r="I165" s="6">
        <f t="shared" si="13"/>
        <v>0.021115081237780626</v>
      </c>
    </row>
    <row r="166" spans="2:9" ht="16.5">
      <c r="B166" s="5" t="s">
        <v>219</v>
      </c>
      <c r="C166" s="21">
        <v>138745</v>
      </c>
      <c r="D166" s="21">
        <v>1067</v>
      </c>
      <c r="E166" s="21">
        <v>1130</v>
      </c>
      <c r="F166" s="21">
        <v>1117</v>
      </c>
      <c r="G166" s="21">
        <v>9418</v>
      </c>
      <c r="H166" s="21">
        <f t="shared" si="14"/>
        <v>151477</v>
      </c>
      <c r="I166" s="6">
        <f t="shared" si="13"/>
        <v>9.903474138727866E-05</v>
      </c>
    </row>
    <row r="167" spans="2:9" ht="16.5">
      <c r="B167" s="5" t="s">
        <v>220</v>
      </c>
      <c r="C167" s="21">
        <v>139212</v>
      </c>
      <c r="D167" s="21">
        <v>1067</v>
      </c>
      <c r="E167" s="21">
        <v>1123</v>
      </c>
      <c r="F167" s="21">
        <v>1100</v>
      </c>
      <c r="G167" s="21">
        <v>9391</v>
      </c>
      <c r="H167" s="21">
        <f t="shared" si="14"/>
        <v>151893</v>
      </c>
      <c r="I167" s="6">
        <f aca="true" t="shared" si="15" ref="I167:I250">(H167-H166)/H166</f>
        <v>0.00274629151620378</v>
      </c>
    </row>
    <row r="168" spans="2:9" ht="16.5">
      <c r="B168" s="5" t="s">
        <v>221</v>
      </c>
      <c r="C168" s="21">
        <v>139798</v>
      </c>
      <c r="D168" s="21">
        <v>1069</v>
      </c>
      <c r="E168" s="21">
        <v>1118</v>
      </c>
      <c r="F168" s="21">
        <v>1106</v>
      </c>
      <c r="G168" s="21">
        <v>9422</v>
      </c>
      <c r="H168" s="21">
        <f t="shared" si="14"/>
        <v>152513</v>
      </c>
      <c r="I168" s="6">
        <f t="shared" si="15"/>
        <v>0.004081820755400183</v>
      </c>
    </row>
    <row r="169" spans="2:9" ht="16.5">
      <c r="B169" s="5" t="s">
        <v>222</v>
      </c>
      <c r="C169" s="21">
        <v>140285</v>
      </c>
      <c r="D169" s="21">
        <v>1069</v>
      </c>
      <c r="E169" s="21">
        <v>1119</v>
      </c>
      <c r="F169" s="21">
        <v>1106</v>
      </c>
      <c r="G169" s="21">
        <v>9417</v>
      </c>
      <c r="H169" s="21">
        <f t="shared" si="14"/>
        <v>152996</v>
      </c>
      <c r="I169" s="6">
        <f t="shared" si="15"/>
        <v>0.0031669431458301914</v>
      </c>
    </row>
    <row r="170" spans="2:9" ht="16.5">
      <c r="B170" s="5" t="s">
        <v>223</v>
      </c>
      <c r="C170" s="21">
        <v>140380</v>
      </c>
      <c r="D170" s="21">
        <v>1069</v>
      </c>
      <c r="E170" s="21">
        <v>1118</v>
      </c>
      <c r="F170" s="21">
        <v>1108</v>
      </c>
      <c r="G170" s="21">
        <v>9441</v>
      </c>
      <c r="H170" s="21">
        <f t="shared" si="14"/>
        <v>153116</v>
      </c>
      <c r="I170" s="6">
        <f t="shared" si="15"/>
        <v>0.0007843342309602865</v>
      </c>
    </row>
    <row r="171" spans="2:9" ht="16.5">
      <c r="B171" s="5" t="s">
        <v>224</v>
      </c>
      <c r="C171" s="21">
        <v>141087</v>
      </c>
      <c r="D171" s="21">
        <v>1072</v>
      </c>
      <c r="E171" s="21">
        <v>1117</v>
      </c>
      <c r="F171" s="21">
        <v>1102</v>
      </c>
      <c r="G171" s="21">
        <v>9459</v>
      </c>
      <c r="H171" s="21">
        <f t="shared" si="14"/>
        <v>153837</v>
      </c>
      <c r="I171" s="6">
        <f t="shared" si="15"/>
        <v>0.004708848193526477</v>
      </c>
    </row>
    <row r="172" spans="2:9" ht="16.5">
      <c r="B172" s="5" t="s">
        <v>225</v>
      </c>
      <c r="C172" s="21">
        <v>141476</v>
      </c>
      <c r="D172" s="21">
        <v>1071</v>
      </c>
      <c r="E172" s="21">
        <v>1111</v>
      </c>
      <c r="F172" s="21">
        <v>1142</v>
      </c>
      <c r="G172" s="21">
        <v>9441</v>
      </c>
      <c r="H172" s="21">
        <f t="shared" si="14"/>
        <v>154241</v>
      </c>
      <c r="I172" s="6">
        <f t="shared" si="15"/>
        <v>0.0026261562562972496</v>
      </c>
    </row>
    <row r="173" spans="2:9" ht="16.5">
      <c r="B173" s="5" t="s">
        <v>226</v>
      </c>
      <c r="C173" s="21">
        <v>141501</v>
      </c>
      <c r="D173" s="21">
        <v>1072</v>
      </c>
      <c r="E173" s="21">
        <v>1115</v>
      </c>
      <c r="F173" s="21">
        <v>1129</v>
      </c>
      <c r="G173" s="21">
        <v>9483</v>
      </c>
      <c r="H173" s="21">
        <f t="shared" si="14"/>
        <v>154300</v>
      </c>
      <c r="I173" s="6">
        <f t="shared" si="15"/>
        <v>0.00038251826686808306</v>
      </c>
    </row>
    <row r="174" spans="2:9" ht="16.5">
      <c r="B174" s="5" t="s">
        <v>227</v>
      </c>
      <c r="C174" s="21">
        <v>142330</v>
      </c>
      <c r="D174" s="21">
        <v>1068</v>
      </c>
      <c r="E174" s="21">
        <v>1116</v>
      </c>
      <c r="F174" s="21">
        <v>1132</v>
      </c>
      <c r="G174" s="21">
        <v>9473</v>
      </c>
      <c r="H174" s="21">
        <f t="shared" si="14"/>
        <v>155119</v>
      </c>
      <c r="I174" s="6">
        <f t="shared" si="15"/>
        <v>0.0053078418664938435</v>
      </c>
    </row>
    <row r="175" spans="2:9" ht="16.5">
      <c r="B175" s="5" t="s">
        <v>234</v>
      </c>
      <c r="C175" s="21">
        <v>142824</v>
      </c>
      <c r="D175" s="21">
        <v>1070</v>
      </c>
      <c r="E175" s="21">
        <v>1110</v>
      </c>
      <c r="F175" s="21">
        <v>1132</v>
      </c>
      <c r="G175" s="21">
        <v>9493</v>
      </c>
      <c r="H175" s="21">
        <f t="shared" si="14"/>
        <v>155629</v>
      </c>
      <c r="I175" s="6">
        <f t="shared" si="15"/>
        <v>0.003287798399938112</v>
      </c>
    </row>
    <row r="176" spans="2:9" ht="16.5">
      <c r="B176" s="5" t="s">
        <v>235</v>
      </c>
      <c r="C176" s="21">
        <v>142713</v>
      </c>
      <c r="D176" s="21">
        <v>1068</v>
      </c>
      <c r="E176" s="21">
        <v>1195</v>
      </c>
      <c r="F176" s="21">
        <v>1111</v>
      </c>
      <c r="G176" s="21">
        <v>9481</v>
      </c>
      <c r="H176" s="21">
        <f t="shared" si="14"/>
        <v>155568</v>
      </c>
      <c r="I176" s="6">
        <f t="shared" si="15"/>
        <v>-0.0003919577970686697</v>
      </c>
    </row>
    <row r="177" spans="2:9" ht="16.5">
      <c r="B177" s="5" t="s">
        <v>236</v>
      </c>
      <c r="C177" s="21">
        <v>143358</v>
      </c>
      <c r="D177" s="21">
        <v>1061</v>
      </c>
      <c r="E177" s="21">
        <v>1125</v>
      </c>
      <c r="F177" s="21">
        <v>1103</v>
      </c>
      <c r="G177" s="21">
        <v>9476</v>
      </c>
      <c r="H177" s="21">
        <f t="shared" si="14"/>
        <v>156123</v>
      </c>
      <c r="I177" s="6">
        <f t="shared" si="15"/>
        <v>0.003567571737118173</v>
      </c>
    </row>
    <row r="178" spans="2:9" ht="16.5">
      <c r="B178" s="5" t="s">
        <v>237</v>
      </c>
      <c r="C178" s="21">
        <v>143599</v>
      </c>
      <c r="D178" s="21">
        <v>1062</v>
      </c>
      <c r="E178" s="21">
        <v>1106</v>
      </c>
      <c r="F178" s="21">
        <v>1098</v>
      </c>
      <c r="G178" s="21">
        <v>9483</v>
      </c>
      <c r="H178" s="21">
        <f t="shared" si="14"/>
        <v>156348</v>
      </c>
      <c r="I178" s="6">
        <f t="shared" si="15"/>
        <v>0.0014411713841009973</v>
      </c>
    </row>
    <row r="179" spans="2:9" ht="16.5">
      <c r="B179" s="5" t="s">
        <v>238</v>
      </c>
      <c r="C179" s="21">
        <v>143989</v>
      </c>
      <c r="D179" s="21">
        <v>1065</v>
      </c>
      <c r="E179" s="21">
        <v>1100</v>
      </c>
      <c r="F179" s="21">
        <v>1096</v>
      </c>
      <c r="G179" s="21">
        <v>9479</v>
      </c>
      <c r="H179" s="21">
        <f t="shared" si="14"/>
        <v>156729</v>
      </c>
      <c r="I179" s="6">
        <f t="shared" si="15"/>
        <v>0.002436871594136158</v>
      </c>
    </row>
    <row r="180" spans="2:9" ht="16.5">
      <c r="B180" s="5" t="s">
        <v>239</v>
      </c>
      <c r="C180" s="21">
        <v>142820</v>
      </c>
      <c r="D180" s="21">
        <v>1065</v>
      </c>
      <c r="E180" s="21">
        <v>1098</v>
      </c>
      <c r="F180" s="21">
        <v>1080</v>
      </c>
      <c r="G180" s="21">
        <v>9338</v>
      </c>
      <c r="H180" s="21">
        <f t="shared" si="14"/>
        <v>155401</v>
      </c>
      <c r="I180" s="6">
        <f t="shared" si="15"/>
        <v>-0.008473224483024839</v>
      </c>
    </row>
    <row r="181" spans="2:9" ht="16.5">
      <c r="B181" s="5" t="s">
        <v>240</v>
      </c>
      <c r="C181" s="21">
        <v>143119</v>
      </c>
      <c r="D181" s="21">
        <v>1065</v>
      </c>
      <c r="E181" s="21">
        <v>1097</v>
      </c>
      <c r="F181" s="21">
        <v>1083</v>
      </c>
      <c r="G181" s="21">
        <v>9305</v>
      </c>
      <c r="H181" s="21">
        <f t="shared" si="14"/>
        <v>155669</v>
      </c>
      <c r="I181" s="6">
        <f t="shared" si="15"/>
        <v>0.0017245706269586425</v>
      </c>
    </row>
    <row r="182" spans="2:9" ht="16.5">
      <c r="B182" s="5" t="s">
        <v>241</v>
      </c>
      <c r="C182" s="21">
        <v>144865</v>
      </c>
      <c r="D182" s="21">
        <v>1067</v>
      </c>
      <c r="E182" s="21">
        <v>1096</v>
      </c>
      <c r="F182" s="21">
        <v>1090</v>
      </c>
      <c r="G182" s="21">
        <v>9444</v>
      </c>
      <c r="H182" s="21">
        <f t="shared" si="14"/>
        <v>157562</v>
      </c>
      <c r="I182" s="6">
        <f t="shared" si="15"/>
        <v>0.012160417295672228</v>
      </c>
    </row>
    <row r="183" spans="2:9" ht="16.5">
      <c r="B183" s="5" t="s">
        <v>242</v>
      </c>
      <c r="C183" s="21">
        <v>144536</v>
      </c>
      <c r="D183" s="21">
        <v>1070</v>
      </c>
      <c r="E183" s="21">
        <v>1093</v>
      </c>
      <c r="F183" s="21">
        <v>1084</v>
      </c>
      <c r="G183" s="21">
        <v>9418</v>
      </c>
      <c r="H183" s="21">
        <f t="shared" si="14"/>
        <v>157201</v>
      </c>
      <c r="I183" s="6">
        <f t="shared" si="15"/>
        <v>-0.002291161574491311</v>
      </c>
    </row>
    <row r="184" spans="2:9" ht="16.5">
      <c r="B184" s="5" t="s">
        <v>243</v>
      </c>
      <c r="C184" s="21">
        <v>145243</v>
      </c>
      <c r="D184" s="21">
        <v>1070</v>
      </c>
      <c r="E184" s="21">
        <v>1095</v>
      </c>
      <c r="F184" s="21">
        <v>1058</v>
      </c>
      <c r="G184" s="21">
        <v>9456</v>
      </c>
      <c r="H184" s="21">
        <f t="shared" si="14"/>
        <v>157922</v>
      </c>
      <c r="I184" s="6">
        <f t="shared" si="15"/>
        <v>0.004586484818798863</v>
      </c>
    </row>
    <row r="185" spans="2:9" ht="16.5">
      <c r="B185" s="5" t="s">
        <v>244</v>
      </c>
      <c r="C185" s="21">
        <v>145695</v>
      </c>
      <c r="D185" s="21">
        <v>1071</v>
      </c>
      <c r="E185" s="21">
        <v>1094</v>
      </c>
      <c r="F185" s="21">
        <v>1063</v>
      </c>
      <c r="G185" s="21">
        <v>9475</v>
      </c>
      <c r="H185" s="21">
        <f t="shared" si="14"/>
        <v>158398</v>
      </c>
      <c r="I185" s="6">
        <f t="shared" si="15"/>
        <v>0.003014146224085308</v>
      </c>
    </row>
    <row r="186" spans="2:9" ht="16.5">
      <c r="B186" s="5" t="s">
        <v>245</v>
      </c>
      <c r="C186" s="21">
        <v>146865</v>
      </c>
      <c r="D186" s="21">
        <v>1064</v>
      </c>
      <c r="E186" s="21">
        <v>1089</v>
      </c>
      <c r="F186" s="21">
        <v>1043</v>
      </c>
      <c r="G186" s="21">
        <v>9463</v>
      </c>
      <c r="H186" s="21">
        <f t="shared" si="14"/>
        <v>159524</v>
      </c>
      <c r="I186" s="6">
        <f t="shared" si="15"/>
        <v>0.007108675614591093</v>
      </c>
    </row>
    <row r="187" spans="2:9" ht="16.5">
      <c r="B187" s="5" t="s">
        <v>246</v>
      </c>
      <c r="C187" s="21">
        <v>146825</v>
      </c>
      <c r="D187" s="21">
        <v>1067</v>
      </c>
      <c r="E187" s="21">
        <v>1085</v>
      </c>
      <c r="F187" s="21">
        <v>1039</v>
      </c>
      <c r="G187" s="21">
        <v>9440</v>
      </c>
      <c r="H187" s="21">
        <f t="shared" si="14"/>
        <v>159456</v>
      </c>
      <c r="I187" s="6">
        <f t="shared" si="15"/>
        <v>-0.0004262681477395251</v>
      </c>
    </row>
    <row r="188" spans="2:9" ht="16.5">
      <c r="B188" s="5" t="s">
        <v>247</v>
      </c>
      <c r="C188" s="21">
        <v>147372</v>
      </c>
      <c r="D188" s="21">
        <v>1068</v>
      </c>
      <c r="E188" s="21">
        <v>1077</v>
      </c>
      <c r="F188" s="21">
        <v>1041</v>
      </c>
      <c r="G188" s="21">
        <v>9467</v>
      </c>
      <c r="H188" s="21">
        <f t="shared" si="14"/>
        <v>160025</v>
      </c>
      <c r="I188" s="6">
        <f t="shared" si="15"/>
        <v>0.0035683825005017058</v>
      </c>
    </row>
    <row r="189" spans="2:9" ht="16.5">
      <c r="B189" s="5" t="s">
        <v>248</v>
      </c>
      <c r="C189" s="21">
        <v>147948</v>
      </c>
      <c r="D189" s="21">
        <v>1066</v>
      </c>
      <c r="E189" s="21">
        <v>1079</v>
      </c>
      <c r="F189" s="21">
        <v>1050</v>
      </c>
      <c r="G189" s="21">
        <v>9485</v>
      </c>
      <c r="H189" s="21">
        <f t="shared" si="14"/>
        <v>160628</v>
      </c>
      <c r="I189" s="6">
        <f t="shared" si="15"/>
        <v>0.0037681612248086234</v>
      </c>
    </row>
    <row r="190" spans="2:9" ht="16.5">
      <c r="B190" s="5" t="s">
        <v>249</v>
      </c>
      <c r="C190" s="21">
        <v>148305</v>
      </c>
      <c r="D190" s="21">
        <v>1067</v>
      </c>
      <c r="E190" s="21">
        <v>1077</v>
      </c>
      <c r="F190" s="21">
        <v>1025</v>
      </c>
      <c r="G190" s="21">
        <v>9483</v>
      </c>
      <c r="H190" s="21">
        <f t="shared" si="14"/>
        <v>160957</v>
      </c>
      <c r="I190" s="6">
        <f t="shared" si="15"/>
        <v>0.0020482107727170856</v>
      </c>
    </row>
    <row r="191" spans="2:9" ht="16.5">
      <c r="B191" s="5" t="s">
        <v>250</v>
      </c>
      <c r="C191" s="21">
        <v>148520</v>
      </c>
      <c r="D191" s="21">
        <v>1064</v>
      </c>
      <c r="E191" s="21">
        <v>1075</v>
      </c>
      <c r="F191" s="21">
        <v>1024</v>
      </c>
      <c r="G191" s="21">
        <v>9501</v>
      </c>
      <c r="H191" s="21">
        <f t="shared" si="14"/>
        <v>161184</v>
      </c>
      <c r="I191" s="6">
        <f t="shared" si="15"/>
        <v>0.0014103145560615568</v>
      </c>
    </row>
    <row r="192" spans="2:9" ht="16.5">
      <c r="B192" s="5" t="s">
        <v>251</v>
      </c>
      <c r="C192" s="21">
        <v>148825</v>
      </c>
      <c r="D192" s="21">
        <v>1067</v>
      </c>
      <c r="E192" s="21">
        <v>1074</v>
      </c>
      <c r="F192" s="21">
        <v>1020</v>
      </c>
      <c r="G192" s="21">
        <v>9492</v>
      </c>
      <c r="H192" s="21">
        <f t="shared" si="14"/>
        <v>161478</v>
      </c>
      <c r="I192" s="6">
        <f t="shared" si="15"/>
        <v>0.0018240023823704586</v>
      </c>
    </row>
    <row r="193" spans="2:9" ht="16.5">
      <c r="B193" s="5" t="s">
        <v>252</v>
      </c>
      <c r="C193" s="21">
        <v>149493</v>
      </c>
      <c r="D193" s="21">
        <v>1068</v>
      </c>
      <c r="E193" s="21">
        <v>1081</v>
      </c>
      <c r="F193" s="21">
        <v>1014</v>
      </c>
      <c r="G193" s="21">
        <v>9466</v>
      </c>
      <c r="H193" s="21">
        <f t="shared" si="14"/>
        <v>162122</v>
      </c>
      <c r="I193" s="6">
        <f t="shared" si="15"/>
        <v>0.003988159377748052</v>
      </c>
    </row>
    <row r="194" spans="2:9" ht="16.5">
      <c r="B194" s="5" t="s">
        <v>253</v>
      </c>
      <c r="C194" s="21">
        <v>149696</v>
      </c>
      <c r="D194" s="21">
        <v>1066</v>
      </c>
      <c r="E194" s="21">
        <v>1075</v>
      </c>
      <c r="F194" s="21">
        <v>1014</v>
      </c>
      <c r="G194" s="21">
        <v>9468</v>
      </c>
      <c r="H194" s="21">
        <f t="shared" si="14"/>
        <v>162319</v>
      </c>
      <c r="I194" s="6">
        <f t="shared" si="15"/>
        <v>0.0012151342815904071</v>
      </c>
    </row>
    <row r="195" spans="2:9" ht="16.5">
      <c r="B195" s="5" t="s">
        <v>254</v>
      </c>
      <c r="C195" s="21">
        <v>149930</v>
      </c>
      <c r="D195" s="21">
        <v>1065</v>
      </c>
      <c r="E195" s="21">
        <v>1075</v>
      </c>
      <c r="F195" s="21">
        <v>1013</v>
      </c>
      <c r="G195" s="21">
        <v>9440</v>
      </c>
      <c r="H195" s="21">
        <f t="shared" si="14"/>
        <v>162523</v>
      </c>
      <c r="I195" s="6">
        <f t="shared" si="15"/>
        <v>0.0012567844799438144</v>
      </c>
    </row>
    <row r="196" spans="2:9" ht="16.5">
      <c r="B196" s="5" t="s">
        <v>255</v>
      </c>
      <c r="C196" s="21">
        <v>149764</v>
      </c>
      <c r="D196" s="21">
        <v>1068</v>
      </c>
      <c r="E196" s="21">
        <v>1071</v>
      </c>
      <c r="F196" s="21">
        <v>997</v>
      </c>
      <c r="G196" s="21">
        <v>9414</v>
      </c>
      <c r="H196" s="21">
        <f t="shared" si="14"/>
        <v>162314</v>
      </c>
      <c r="I196" s="6">
        <f t="shared" si="15"/>
        <v>-0.0012859718316792085</v>
      </c>
    </row>
    <row r="197" spans="2:9" ht="16.5">
      <c r="B197" s="5" t="s">
        <v>257</v>
      </c>
      <c r="C197" s="21">
        <v>150604</v>
      </c>
      <c r="D197" s="21">
        <v>1067</v>
      </c>
      <c r="E197" s="21">
        <v>1067</v>
      </c>
      <c r="F197" s="21">
        <v>994</v>
      </c>
      <c r="G197" s="21">
        <v>9413</v>
      </c>
      <c r="H197" s="21">
        <f t="shared" si="14"/>
        <v>163145</v>
      </c>
      <c r="I197" s="6">
        <f t="shared" si="15"/>
        <v>0.005119706248382764</v>
      </c>
    </row>
    <row r="198" spans="2:9" ht="16.5">
      <c r="B198" s="5" t="s">
        <v>258</v>
      </c>
      <c r="C198" s="21">
        <v>151577</v>
      </c>
      <c r="D198" s="21">
        <v>1068</v>
      </c>
      <c r="E198" s="21">
        <v>1065</v>
      </c>
      <c r="F198" s="21">
        <v>984</v>
      </c>
      <c r="G198" s="21">
        <v>9404</v>
      </c>
      <c r="H198" s="21">
        <f t="shared" si="14"/>
        <v>164098</v>
      </c>
      <c r="I198" s="6">
        <f t="shared" si="15"/>
        <v>0.005841429403291551</v>
      </c>
    </row>
    <row r="199" spans="2:9" ht="16.5">
      <c r="B199" s="5" t="s">
        <v>260</v>
      </c>
      <c r="C199" s="21">
        <v>150389</v>
      </c>
      <c r="D199" s="21">
        <v>1068</v>
      </c>
      <c r="E199" s="21">
        <v>1064</v>
      </c>
      <c r="F199" s="21">
        <v>963</v>
      </c>
      <c r="G199" s="21">
        <v>9272</v>
      </c>
      <c r="H199" s="21">
        <f t="shared" si="14"/>
        <v>162756</v>
      </c>
      <c r="I199" s="6">
        <f t="shared" si="15"/>
        <v>-0.008178039951736158</v>
      </c>
    </row>
    <row r="200" spans="2:9" ht="16.5">
      <c r="B200" s="5" t="s">
        <v>261</v>
      </c>
      <c r="C200" s="21">
        <v>150496</v>
      </c>
      <c r="D200" s="21">
        <v>1066</v>
      </c>
      <c r="E200" s="21">
        <v>1063</v>
      </c>
      <c r="F200" s="21">
        <v>955</v>
      </c>
      <c r="G200" s="21">
        <v>9263</v>
      </c>
      <c r="H200" s="21">
        <f t="shared" si="14"/>
        <v>162843</v>
      </c>
      <c r="I200" s="6">
        <f t="shared" si="15"/>
        <v>0.0005345425053454251</v>
      </c>
    </row>
    <row r="201" spans="2:9" ht="16.5">
      <c r="B201" s="5" t="s">
        <v>262</v>
      </c>
      <c r="C201" s="21">
        <v>151705</v>
      </c>
      <c r="D201" s="21">
        <v>1069</v>
      </c>
      <c r="E201" s="21">
        <v>1058</v>
      </c>
      <c r="F201" s="21">
        <v>963</v>
      </c>
      <c r="G201" s="21">
        <v>9378</v>
      </c>
      <c r="H201" s="21">
        <f t="shared" si="14"/>
        <v>164173</v>
      </c>
      <c r="I201" s="6">
        <f t="shared" si="15"/>
        <v>0.008167375938787667</v>
      </c>
    </row>
    <row r="202" spans="2:9" ht="16.5">
      <c r="B202" s="5" t="s">
        <v>263</v>
      </c>
      <c r="C202" s="21">
        <v>152502</v>
      </c>
      <c r="D202" s="21">
        <v>1067</v>
      </c>
      <c r="E202" s="21">
        <v>1057</v>
      </c>
      <c r="F202" s="21">
        <v>963</v>
      </c>
      <c r="G202" s="21">
        <v>9376</v>
      </c>
      <c r="H202" s="21">
        <f t="shared" si="14"/>
        <v>164965</v>
      </c>
      <c r="I202" s="6">
        <f t="shared" si="15"/>
        <v>0.0048241793717602776</v>
      </c>
    </row>
    <row r="203" spans="2:9" ht="16.5">
      <c r="B203" s="5" t="s">
        <v>264</v>
      </c>
      <c r="C203" s="21">
        <v>152813</v>
      </c>
      <c r="D203" s="21">
        <v>1068</v>
      </c>
      <c r="E203" s="21">
        <v>1063</v>
      </c>
      <c r="F203" s="21">
        <v>964</v>
      </c>
      <c r="G203" s="21">
        <v>9384</v>
      </c>
      <c r="H203" s="21">
        <f t="shared" si="14"/>
        <v>165292</v>
      </c>
      <c r="I203" s="6">
        <f t="shared" si="15"/>
        <v>0.001982238656684751</v>
      </c>
    </row>
    <row r="204" spans="2:9" ht="16.5">
      <c r="B204" s="5" t="s">
        <v>266</v>
      </c>
      <c r="C204" s="21">
        <v>153247</v>
      </c>
      <c r="D204" s="21">
        <v>1070</v>
      </c>
      <c r="E204" s="21">
        <v>1060</v>
      </c>
      <c r="F204" s="21">
        <v>971</v>
      </c>
      <c r="G204" s="21">
        <v>9384</v>
      </c>
      <c r="H204" s="21">
        <f t="shared" si="14"/>
        <v>165732</v>
      </c>
      <c r="I204" s="6">
        <f t="shared" si="15"/>
        <v>0.0026619558115335284</v>
      </c>
    </row>
    <row r="205" spans="2:9" ht="16.5">
      <c r="B205" s="5" t="s">
        <v>267</v>
      </c>
      <c r="C205" s="21">
        <v>153200</v>
      </c>
      <c r="D205" s="21">
        <v>1068</v>
      </c>
      <c r="E205" s="21">
        <v>1059</v>
      </c>
      <c r="F205" s="21">
        <v>953</v>
      </c>
      <c r="G205" s="21">
        <v>9353</v>
      </c>
      <c r="H205" s="21">
        <f t="shared" si="14"/>
        <v>165633</v>
      </c>
      <c r="I205" s="6">
        <f t="shared" si="15"/>
        <v>-0.0005973499384548548</v>
      </c>
    </row>
    <row r="206" spans="2:9" ht="16.5">
      <c r="B206" s="5" t="s">
        <v>268</v>
      </c>
      <c r="C206" s="21">
        <v>148534</v>
      </c>
      <c r="D206" s="21">
        <v>1067</v>
      </c>
      <c r="E206" s="21">
        <v>1050</v>
      </c>
      <c r="F206" s="21">
        <v>923</v>
      </c>
      <c r="G206" s="21">
        <v>9027</v>
      </c>
      <c r="H206" s="21">
        <f t="shared" si="14"/>
        <v>160601</v>
      </c>
      <c r="I206" s="6">
        <f t="shared" si="15"/>
        <v>-0.030380419360876154</v>
      </c>
    </row>
    <row r="207" spans="2:9" ht="16.5">
      <c r="B207" s="5" t="s">
        <v>269</v>
      </c>
      <c r="C207" s="21">
        <v>147803</v>
      </c>
      <c r="D207" s="21">
        <v>1069</v>
      </c>
      <c r="E207" s="21">
        <v>1055</v>
      </c>
      <c r="F207" s="21">
        <v>916</v>
      </c>
      <c r="G207" s="21">
        <v>8941</v>
      </c>
      <c r="H207" s="21">
        <f t="shared" si="14"/>
        <v>159784</v>
      </c>
      <c r="I207" s="6">
        <f t="shared" si="15"/>
        <v>-0.00508714142502226</v>
      </c>
    </row>
    <row r="208" spans="2:9" ht="16.5">
      <c r="B208" s="5" t="s">
        <v>270</v>
      </c>
      <c r="C208" s="21">
        <v>152343</v>
      </c>
      <c r="D208" s="21">
        <v>1069</v>
      </c>
      <c r="E208" s="21">
        <v>1057</v>
      </c>
      <c r="F208" s="21">
        <v>933</v>
      </c>
      <c r="G208" s="21">
        <v>9149</v>
      </c>
      <c r="H208" s="21">
        <f t="shared" si="14"/>
        <v>164551</v>
      </c>
      <c r="I208" s="6">
        <f t="shared" si="15"/>
        <v>0.029834025935012266</v>
      </c>
    </row>
    <row r="209" spans="2:9" ht="16.5">
      <c r="B209" s="5" t="s">
        <v>271</v>
      </c>
      <c r="C209" s="21">
        <v>154131</v>
      </c>
      <c r="D209" s="21">
        <v>1067</v>
      </c>
      <c r="E209" s="21">
        <v>1049</v>
      </c>
      <c r="F209" s="21">
        <v>937</v>
      </c>
      <c r="G209" s="21">
        <v>9165</v>
      </c>
      <c r="H209" s="21">
        <f t="shared" si="14"/>
        <v>166349</v>
      </c>
      <c r="I209" s="6">
        <f t="shared" si="15"/>
        <v>0.010926703575183378</v>
      </c>
    </row>
    <row r="210" spans="2:9" ht="16.5">
      <c r="B210" s="5" t="s">
        <v>272</v>
      </c>
      <c r="C210" s="21">
        <v>153155</v>
      </c>
      <c r="D210" s="21">
        <v>1068</v>
      </c>
      <c r="E210" s="21">
        <v>1036</v>
      </c>
      <c r="F210" s="21">
        <v>933</v>
      </c>
      <c r="G210" s="21">
        <v>9157</v>
      </c>
      <c r="H210" s="21">
        <f t="shared" si="14"/>
        <v>165349</v>
      </c>
      <c r="I210" s="6">
        <f t="shared" si="15"/>
        <v>-0.006011457838640448</v>
      </c>
    </row>
    <row r="211" spans="2:9" ht="16.5">
      <c r="B211" s="5" t="s">
        <v>274</v>
      </c>
      <c r="C211" s="21">
        <v>153463</v>
      </c>
      <c r="D211" s="21">
        <v>1070</v>
      </c>
      <c r="E211" s="21">
        <v>1037</v>
      </c>
      <c r="F211" s="21">
        <v>922</v>
      </c>
      <c r="G211" s="21">
        <v>9169</v>
      </c>
      <c r="H211" s="21">
        <f t="shared" si="14"/>
        <v>165661</v>
      </c>
      <c r="I211" s="6">
        <f t="shared" si="15"/>
        <v>0.001886917973498479</v>
      </c>
    </row>
    <row r="212" spans="2:9" ht="16.5">
      <c r="B212" s="5" t="s">
        <v>275</v>
      </c>
      <c r="C212" s="21">
        <v>153075</v>
      </c>
      <c r="D212" s="21">
        <v>1071</v>
      </c>
      <c r="E212" s="21">
        <v>1037</v>
      </c>
      <c r="F212" s="21">
        <v>920</v>
      </c>
      <c r="G212" s="21">
        <v>9131</v>
      </c>
      <c r="H212" s="21">
        <f t="shared" si="14"/>
        <v>165234</v>
      </c>
      <c r="I212" s="6">
        <f t="shared" si="15"/>
        <v>-0.0025775529545276196</v>
      </c>
    </row>
    <row r="213" spans="2:9" ht="16.5">
      <c r="B213" s="5" t="s">
        <v>276</v>
      </c>
      <c r="C213" s="21">
        <v>153126</v>
      </c>
      <c r="D213" s="21">
        <v>1067</v>
      </c>
      <c r="E213" s="21">
        <v>1026</v>
      </c>
      <c r="F213" s="21">
        <v>912</v>
      </c>
      <c r="G213" s="21">
        <v>9151</v>
      </c>
      <c r="H213" s="21">
        <f t="shared" si="14"/>
        <v>165282</v>
      </c>
      <c r="I213" s="6">
        <f t="shared" si="15"/>
        <v>0.00029049711318493773</v>
      </c>
    </row>
    <row r="214" spans="2:9" ht="16.5">
      <c r="B214" s="5" t="s">
        <v>277</v>
      </c>
      <c r="C214" s="21">
        <v>152789</v>
      </c>
      <c r="D214" s="21">
        <v>1065</v>
      </c>
      <c r="E214" s="21">
        <v>1024</v>
      </c>
      <c r="F214" s="21">
        <v>890</v>
      </c>
      <c r="G214" s="21">
        <v>9136</v>
      </c>
      <c r="H214" s="21">
        <f t="shared" si="14"/>
        <v>164904</v>
      </c>
      <c r="I214" s="6">
        <f t="shared" si="15"/>
        <v>-0.00228700039931753</v>
      </c>
    </row>
    <row r="215" spans="2:9" ht="16.5">
      <c r="B215" s="5" t="s">
        <v>278</v>
      </c>
      <c r="C215" s="21">
        <v>152776</v>
      </c>
      <c r="D215" s="21">
        <v>1066</v>
      </c>
      <c r="E215" s="21">
        <v>1043</v>
      </c>
      <c r="F215" s="21">
        <v>900</v>
      </c>
      <c r="G215" s="21">
        <v>9145</v>
      </c>
      <c r="H215" s="21">
        <f t="shared" si="14"/>
        <v>164930</v>
      </c>
      <c r="I215" s="6">
        <f t="shared" si="15"/>
        <v>0.0001576674913889293</v>
      </c>
    </row>
    <row r="216" spans="2:9" ht="16.5">
      <c r="B216" s="5" t="s">
        <v>279</v>
      </c>
      <c r="C216" s="21">
        <v>151743</v>
      </c>
      <c r="D216" s="21">
        <v>1063</v>
      </c>
      <c r="E216" s="21">
        <v>1022</v>
      </c>
      <c r="F216" s="21">
        <v>886</v>
      </c>
      <c r="G216" s="21">
        <v>9088</v>
      </c>
      <c r="H216" s="21">
        <f t="shared" si="14"/>
        <v>163802</v>
      </c>
      <c r="I216" s="6">
        <f t="shared" si="15"/>
        <v>-0.006839265142787849</v>
      </c>
    </row>
    <row r="217" spans="2:9" ht="16.5">
      <c r="B217" s="5" t="s">
        <v>280</v>
      </c>
      <c r="C217" s="21">
        <v>152525</v>
      </c>
      <c r="D217" s="21">
        <v>1066</v>
      </c>
      <c r="E217" s="21">
        <v>1023</v>
      </c>
      <c r="F217" s="21">
        <v>886</v>
      </c>
      <c r="G217" s="21">
        <v>9150</v>
      </c>
      <c r="H217" s="21">
        <f t="shared" si="14"/>
        <v>164650</v>
      </c>
      <c r="I217" s="6">
        <f t="shared" si="15"/>
        <v>0.005176981966032161</v>
      </c>
    </row>
    <row r="218" spans="2:9" ht="16.5">
      <c r="B218" s="5" t="s">
        <v>281</v>
      </c>
      <c r="C218" s="21">
        <v>152322</v>
      </c>
      <c r="D218" s="21">
        <v>1067</v>
      </c>
      <c r="E218" s="21">
        <v>1014</v>
      </c>
      <c r="F218" s="21">
        <v>878</v>
      </c>
      <c r="G218" s="21">
        <v>9145</v>
      </c>
      <c r="H218" s="21">
        <f t="shared" si="14"/>
        <v>164426</v>
      </c>
      <c r="I218" s="6">
        <f t="shared" si="15"/>
        <v>-0.0013604615851806863</v>
      </c>
    </row>
    <row r="219" spans="2:9" ht="16.5">
      <c r="B219" s="5" t="s">
        <v>282</v>
      </c>
      <c r="C219" s="21">
        <v>150049</v>
      </c>
      <c r="D219" s="21">
        <v>1060</v>
      </c>
      <c r="E219" s="21">
        <v>1001</v>
      </c>
      <c r="F219" s="21">
        <v>868</v>
      </c>
      <c r="G219" s="21">
        <v>9017</v>
      </c>
      <c r="H219" s="21">
        <f t="shared" si="14"/>
        <v>161995</v>
      </c>
      <c r="I219" s="6">
        <f t="shared" si="15"/>
        <v>-0.014784766399474536</v>
      </c>
    </row>
    <row r="220" spans="2:9" ht="16.5">
      <c r="B220" s="5" t="s">
        <v>283</v>
      </c>
      <c r="C220" s="21">
        <v>151398</v>
      </c>
      <c r="D220" s="21">
        <v>1065</v>
      </c>
      <c r="E220" s="21">
        <v>1014</v>
      </c>
      <c r="F220" s="21">
        <v>881</v>
      </c>
      <c r="G220" s="21">
        <v>9129</v>
      </c>
      <c r="H220" s="21">
        <f t="shared" si="14"/>
        <v>163487</v>
      </c>
      <c r="I220" s="6">
        <f t="shared" si="15"/>
        <v>0.009210160807432328</v>
      </c>
    </row>
    <row r="221" spans="2:9" ht="16.5">
      <c r="B221" s="5" t="s">
        <v>284</v>
      </c>
      <c r="C221" s="21">
        <v>150299</v>
      </c>
      <c r="D221" s="21">
        <v>1067</v>
      </c>
      <c r="E221" s="21">
        <v>1007</v>
      </c>
      <c r="F221" s="21">
        <v>879</v>
      </c>
      <c r="G221" s="21">
        <v>9130</v>
      </c>
      <c r="H221" s="21">
        <f t="shared" si="14"/>
        <v>162382</v>
      </c>
      <c r="I221" s="6">
        <f t="shared" si="15"/>
        <v>-0.006758947194578162</v>
      </c>
    </row>
    <row r="222" spans="2:9" ht="16.5">
      <c r="B222" s="5" t="s">
        <v>285</v>
      </c>
      <c r="C222" s="21">
        <v>150237</v>
      </c>
      <c r="D222" s="21">
        <v>1068</v>
      </c>
      <c r="E222" s="21">
        <v>1001</v>
      </c>
      <c r="F222" s="21">
        <v>870</v>
      </c>
      <c r="G222" s="21">
        <v>9112</v>
      </c>
      <c r="H222" s="21">
        <f t="shared" si="14"/>
        <v>162288</v>
      </c>
      <c r="I222" s="6">
        <f t="shared" si="15"/>
        <v>-0.0005788818957766255</v>
      </c>
    </row>
    <row r="223" spans="2:9" ht="16.5">
      <c r="B223" s="5" t="s">
        <v>287</v>
      </c>
      <c r="C223" s="21">
        <v>150379</v>
      </c>
      <c r="D223" s="21">
        <v>1067</v>
      </c>
      <c r="E223" s="21">
        <v>1002</v>
      </c>
      <c r="F223" s="21">
        <v>866</v>
      </c>
      <c r="G223" s="21">
        <v>9121</v>
      </c>
      <c r="H223" s="21">
        <f t="shared" si="14"/>
        <v>162435</v>
      </c>
      <c r="I223" s="6">
        <f t="shared" si="15"/>
        <v>0.0009057971014492754</v>
      </c>
    </row>
    <row r="224" spans="2:9" ht="16.5">
      <c r="B224" s="5" t="s">
        <v>288</v>
      </c>
      <c r="C224" s="21">
        <v>150631</v>
      </c>
      <c r="D224" s="21">
        <v>1066</v>
      </c>
      <c r="E224" s="21">
        <v>1005</v>
      </c>
      <c r="F224" s="21">
        <v>860</v>
      </c>
      <c r="G224" s="21">
        <v>9117</v>
      </c>
      <c r="H224" s="21">
        <f t="shared" si="14"/>
        <v>162679</v>
      </c>
      <c r="I224" s="6">
        <f t="shared" si="15"/>
        <v>0.0015021393172653676</v>
      </c>
    </row>
    <row r="225" spans="2:9" ht="16.5">
      <c r="B225" s="5" t="s">
        <v>289</v>
      </c>
      <c r="C225" s="21">
        <v>150523</v>
      </c>
      <c r="D225" s="21">
        <v>1065</v>
      </c>
      <c r="E225" s="21">
        <v>1004</v>
      </c>
      <c r="F225" s="21">
        <v>859</v>
      </c>
      <c r="G225" s="21">
        <v>9132</v>
      </c>
      <c r="H225" s="21">
        <f t="shared" si="14"/>
        <v>162583</v>
      </c>
      <c r="I225" s="6">
        <f t="shared" si="15"/>
        <v>-0.0005901191917825903</v>
      </c>
    </row>
    <row r="226" spans="2:9" ht="16.5">
      <c r="B226" s="5" t="s">
        <v>290</v>
      </c>
      <c r="C226" s="21">
        <v>150738</v>
      </c>
      <c r="D226" s="21">
        <v>1064</v>
      </c>
      <c r="E226" s="21">
        <v>1005</v>
      </c>
      <c r="F226" s="21">
        <v>859</v>
      </c>
      <c r="G226" s="21">
        <v>9124</v>
      </c>
      <c r="H226" s="21">
        <f t="shared" si="14"/>
        <v>162790</v>
      </c>
      <c r="I226" s="6">
        <f t="shared" si="15"/>
        <v>0.0012731958445839971</v>
      </c>
    </row>
    <row r="227" spans="2:9" ht="16.5">
      <c r="B227" s="5" t="s">
        <v>291</v>
      </c>
      <c r="C227" s="21">
        <v>151018</v>
      </c>
      <c r="D227" s="21">
        <v>1064</v>
      </c>
      <c r="E227" s="21">
        <v>1002</v>
      </c>
      <c r="F227" s="21">
        <v>857</v>
      </c>
      <c r="G227" s="21">
        <v>9121</v>
      </c>
      <c r="H227" s="21">
        <f t="shared" si="14"/>
        <v>163062</v>
      </c>
      <c r="I227" s="6">
        <f t="shared" si="15"/>
        <v>0.0016708643037041588</v>
      </c>
    </row>
    <row r="228" spans="2:9" ht="16.5">
      <c r="B228" s="5" t="s">
        <v>292</v>
      </c>
      <c r="C228" s="21">
        <v>150955</v>
      </c>
      <c r="D228" s="21">
        <v>1060</v>
      </c>
      <c r="E228" s="21">
        <v>1007</v>
      </c>
      <c r="F228" s="21">
        <v>856</v>
      </c>
      <c r="G228" s="21">
        <v>9122</v>
      </c>
      <c r="H228" s="21">
        <f t="shared" si="14"/>
        <v>163000</v>
      </c>
      <c r="I228" s="6">
        <f t="shared" si="15"/>
        <v>-0.000380223473280102</v>
      </c>
    </row>
    <row r="229" spans="2:9" ht="16.5">
      <c r="B229" s="5" t="s">
        <v>293</v>
      </c>
      <c r="C229" s="21">
        <v>151031</v>
      </c>
      <c r="D229" s="21">
        <v>1064</v>
      </c>
      <c r="E229" s="21">
        <v>1001</v>
      </c>
      <c r="F229" s="21">
        <v>849</v>
      </c>
      <c r="G229" s="21">
        <v>9145</v>
      </c>
      <c r="H229" s="21">
        <f t="shared" si="14"/>
        <v>163090</v>
      </c>
      <c r="I229" s="6">
        <f t="shared" si="15"/>
        <v>0.0005521472392638037</v>
      </c>
    </row>
    <row r="230" spans="2:9" ht="16.5">
      <c r="B230" s="5" t="s">
        <v>294</v>
      </c>
      <c r="C230" s="21">
        <v>151109</v>
      </c>
      <c r="D230" s="21">
        <v>1064</v>
      </c>
      <c r="E230" s="21">
        <v>1002</v>
      </c>
      <c r="F230" s="21">
        <v>845</v>
      </c>
      <c r="G230" s="21">
        <v>9146</v>
      </c>
      <c r="H230" s="21">
        <f t="shared" si="14"/>
        <v>163166</v>
      </c>
      <c r="I230" s="6">
        <f t="shared" si="15"/>
        <v>0.00046600036789502726</v>
      </c>
    </row>
    <row r="231" spans="2:9" ht="16.5">
      <c r="B231" s="5" t="s">
        <v>295</v>
      </c>
      <c r="C231" s="21">
        <v>151213</v>
      </c>
      <c r="D231" s="21">
        <v>1064</v>
      </c>
      <c r="E231" s="21">
        <v>1002</v>
      </c>
      <c r="F231" s="21">
        <v>840</v>
      </c>
      <c r="G231" s="21">
        <v>9147</v>
      </c>
      <c r="H231" s="21">
        <f t="shared" si="14"/>
        <v>163266</v>
      </c>
      <c r="I231" s="6">
        <f t="shared" si="15"/>
        <v>0.0006128727798683549</v>
      </c>
    </row>
    <row r="232" spans="2:9" ht="16.5">
      <c r="B232" s="5" t="s">
        <v>296</v>
      </c>
      <c r="C232" s="21">
        <v>151015</v>
      </c>
      <c r="D232" s="21">
        <v>1066</v>
      </c>
      <c r="E232" s="21">
        <v>1001</v>
      </c>
      <c r="F232" s="21">
        <v>837</v>
      </c>
      <c r="G232" s="21">
        <v>9109</v>
      </c>
      <c r="H232" s="21">
        <f t="shared" si="14"/>
        <v>163028</v>
      </c>
      <c r="I232" s="6">
        <f t="shared" si="15"/>
        <v>-0.0014577438045888305</v>
      </c>
    </row>
    <row r="233" spans="2:9" ht="16.5">
      <c r="B233" s="5" t="s">
        <v>298</v>
      </c>
      <c r="C233" s="21">
        <v>150848</v>
      </c>
      <c r="D233" s="21">
        <v>1064</v>
      </c>
      <c r="E233" s="21">
        <v>1001</v>
      </c>
      <c r="F233" s="21">
        <v>832</v>
      </c>
      <c r="G233" s="21">
        <v>9127</v>
      </c>
      <c r="H233" s="21">
        <f t="shared" si="14"/>
        <v>162872</v>
      </c>
      <c r="I233" s="6">
        <f t="shared" si="15"/>
        <v>-0.0009568908408371568</v>
      </c>
    </row>
    <row r="234" spans="2:9" ht="16.5">
      <c r="B234" s="5" t="s">
        <v>299</v>
      </c>
      <c r="C234" s="21">
        <v>150239</v>
      </c>
      <c r="D234" s="21">
        <v>1061</v>
      </c>
      <c r="E234" s="21">
        <v>1006</v>
      </c>
      <c r="F234" s="21">
        <v>830</v>
      </c>
      <c r="G234" s="21">
        <v>9105</v>
      </c>
      <c r="H234" s="21">
        <f t="shared" si="14"/>
        <v>162241</v>
      </c>
      <c r="I234" s="6">
        <f t="shared" si="15"/>
        <v>-0.003874207966992485</v>
      </c>
    </row>
    <row r="235" spans="2:9" ht="16.5">
      <c r="B235" s="5" t="s">
        <v>300</v>
      </c>
      <c r="C235" s="21">
        <v>149839</v>
      </c>
      <c r="D235" s="21">
        <v>1062</v>
      </c>
      <c r="E235" s="21">
        <v>1004</v>
      </c>
      <c r="F235" s="21">
        <v>825</v>
      </c>
      <c r="G235" s="21">
        <v>9069</v>
      </c>
      <c r="H235" s="21">
        <f t="shared" si="14"/>
        <v>161799</v>
      </c>
      <c r="I235" s="6">
        <f t="shared" si="15"/>
        <v>-0.002724342182309034</v>
      </c>
    </row>
    <row r="236" spans="2:9" ht="16.5">
      <c r="B236" s="5" t="s">
        <v>301</v>
      </c>
      <c r="C236" s="21">
        <v>149821</v>
      </c>
      <c r="D236" s="21">
        <v>1067</v>
      </c>
      <c r="E236" s="21">
        <v>1002</v>
      </c>
      <c r="F236" s="21">
        <v>825</v>
      </c>
      <c r="G236" s="21">
        <v>9070</v>
      </c>
      <c r="H236" s="21">
        <f t="shared" si="14"/>
        <v>161785</v>
      </c>
      <c r="I236" s="6">
        <f t="shared" si="15"/>
        <v>-8.652711079796537E-05</v>
      </c>
    </row>
    <row r="237" spans="2:9" ht="16.5">
      <c r="B237" s="5" t="s">
        <v>302</v>
      </c>
      <c r="C237" s="21">
        <v>149581</v>
      </c>
      <c r="D237" s="21">
        <v>1066</v>
      </c>
      <c r="E237" s="21">
        <v>991</v>
      </c>
      <c r="F237" s="21">
        <v>816</v>
      </c>
      <c r="G237" s="21">
        <v>9068</v>
      </c>
      <c r="H237" s="21">
        <f t="shared" si="14"/>
        <v>161522</v>
      </c>
      <c r="I237" s="6">
        <f t="shared" si="15"/>
        <v>-0.0016256142411224773</v>
      </c>
    </row>
    <row r="238" spans="2:9" ht="16.5">
      <c r="B238" s="5" t="s">
        <v>303</v>
      </c>
      <c r="C238" s="21">
        <v>149354</v>
      </c>
      <c r="D238" s="21">
        <v>1066</v>
      </c>
      <c r="E238" s="21">
        <v>992</v>
      </c>
      <c r="F238" s="21">
        <v>806</v>
      </c>
      <c r="G238" s="21">
        <v>9085</v>
      </c>
      <c r="H238" s="21">
        <f t="shared" si="14"/>
        <v>161303</v>
      </c>
      <c r="I238" s="6">
        <f t="shared" si="15"/>
        <v>-0.0013558524535357414</v>
      </c>
    </row>
    <row r="239" spans="2:9" ht="16.5">
      <c r="B239" s="5" t="s">
        <v>304</v>
      </c>
      <c r="C239" s="21">
        <v>149142</v>
      </c>
      <c r="D239" s="21">
        <v>1067</v>
      </c>
      <c r="E239" s="21">
        <v>995</v>
      </c>
      <c r="F239" s="21">
        <v>805</v>
      </c>
      <c r="G239" s="21">
        <v>9068</v>
      </c>
      <c r="H239" s="21">
        <f t="shared" si="14"/>
        <v>161077</v>
      </c>
      <c r="I239" s="6">
        <f t="shared" si="15"/>
        <v>-0.0014010898743358772</v>
      </c>
    </row>
    <row r="240" spans="2:9" ht="16.5">
      <c r="B240" s="5" t="s">
        <v>305</v>
      </c>
      <c r="C240" s="21">
        <v>149014</v>
      </c>
      <c r="D240" s="21">
        <v>1062</v>
      </c>
      <c r="E240" s="21">
        <v>989</v>
      </c>
      <c r="F240" s="21">
        <v>801</v>
      </c>
      <c r="G240" s="21">
        <v>9034</v>
      </c>
      <c r="H240" s="21">
        <f t="shared" si="14"/>
        <v>160900</v>
      </c>
      <c r="I240" s="6">
        <f t="shared" si="15"/>
        <v>-0.0010988533434320232</v>
      </c>
    </row>
    <row r="241" spans="2:9" ht="16.5">
      <c r="B241" s="5" t="s">
        <v>306</v>
      </c>
      <c r="C241" s="21">
        <v>148966</v>
      </c>
      <c r="D241" s="21">
        <v>1059</v>
      </c>
      <c r="E241" s="21">
        <v>986</v>
      </c>
      <c r="F241" s="21">
        <v>809</v>
      </c>
      <c r="G241" s="21">
        <v>9062</v>
      </c>
      <c r="H241" s="21">
        <f t="shared" si="14"/>
        <v>160882</v>
      </c>
      <c r="I241" s="6">
        <f t="shared" si="15"/>
        <v>-0.00011187072715972654</v>
      </c>
    </row>
    <row r="242" spans="2:9" ht="16.5">
      <c r="B242" s="5" t="s">
        <v>307</v>
      </c>
      <c r="C242" s="21">
        <v>148876</v>
      </c>
      <c r="D242" s="21">
        <v>1064</v>
      </c>
      <c r="E242" s="21">
        <v>979</v>
      </c>
      <c r="F242" s="21">
        <v>812</v>
      </c>
      <c r="G242" s="21">
        <v>9069</v>
      </c>
      <c r="H242" s="21">
        <f t="shared" si="14"/>
        <v>160800</v>
      </c>
      <c r="I242" s="6">
        <f t="shared" si="15"/>
        <v>-0.0005096903320446041</v>
      </c>
    </row>
    <row r="243" spans="2:9" ht="16.5">
      <c r="B243" s="5" t="s">
        <v>308</v>
      </c>
      <c r="C243" s="21">
        <v>148981</v>
      </c>
      <c r="D243" s="21">
        <v>1065</v>
      </c>
      <c r="E243" s="21">
        <v>971</v>
      </c>
      <c r="F243" s="21">
        <v>811</v>
      </c>
      <c r="G243" s="21">
        <v>9056</v>
      </c>
      <c r="H243" s="21">
        <f t="shared" si="14"/>
        <v>160884</v>
      </c>
      <c r="I243" s="6">
        <f t="shared" si="15"/>
        <v>0.0005223880597014925</v>
      </c>
    </row>
    <row r="244" spans="2:9" ht="16.5">
      <c r="B244" s="5" t="s">
        <v>309</v>
      </c>
      <c r="C244" s="21">
        <v>148979</v>
      </c>
      <c r="D244" s="21">
        <v>1065</v>
      </c>
      <c r="E244" s="21">
        <v>967</v>
      </c>
      <c r="F244" s="21">
        <v>814</v>
      </c>
      <c r="G244" s="21">
        <v>9061</v>
      </c>
      <c r="H244" s="21">
        <f t="shared" si="14"/>
        <v>160886</v>
      </c>
      <c r="I244" s="6">
        <f t="shared" si="15"/>
        <v>1.2431316973720195E-05</v>
      </c>
    </row>
    <row r="245" spans="2:9" ht="16.5">
      <c r="B245" s="5" t="s">
        <v>310</v>
      </c>
      <c r="C245" s="21">
        <v>148901</v>
      </c>
      <c r="D245" s="21">
        <v>1065</v>
      </c>
      <c r="E245" s="21">
        <v>966</v>
      </c>
      <c r="F245" s="21">
        <v>813</v>
      </c>
      <c r="G245" s="21">
        <v>9065</v>
      </c>
      <c r="H245" s="21">
        <f t="shared" si="14"/>
        <v>160810</v>
      </c>
      <c r="I245" s="6">
        <f t="shared" si="15"/>
        <v>-0.0004723841726439839</v>
      </c>
    </row>
    <row r="246" spans="2:9" ht="16.5">
      <c r="B246" s="5" t="s">
        <v>311</v>
      </c>
      <c r="C246" s="21">
        <v>149162</v>
      </c>
      <c r="D246" s="21">
        <v>1061</v>
      </c>
      <c r="E246" s="21">
        <v>963</v>
      </c>
      <c r="F246" s="21">
        <v>809</v>
      </c>
      <c r="G246" s="21">
        <v>9075</v>
      </c>
      <c r="H246" s="21">
        <f t="shared" si="14"/>
        <v>161070</v>
      </c>
      <c r="I246" s="6">
        <f t="shared" si="15"/>
        <v>0.0016168148746968471</v>
      </c>
    </row>
    <row r="247" spans="2:9" ht="16.5">
      <c r="B247" s="5" t="s">
        <v>312</v>
      </c>
      <c r="C247" s="21">
        <v>149491</v>
      </c>
      <c r="D247" s="21">
        <v>1066</v>
      </c>
      <c r="E247" s="21">
        <v>958</v>
      </c>
      <c r="F247" s="21">
        <v>809</v>
      </c>
      <c r="G247" s="21">
        <v>9086</v>
      </c>
      <c r="H247" s="21">
        <f t="shared" si="14"/>
        <v>161410</v>
      </c>
      <c r="I247" s="6">
        <f t="shared" si="15"/>
        <v>0.0021108834668156704</v>
      </c>
    </row>
    <row r="248" spans="2:9" ht="16.5">
      <c r="B248" s="5" t="s">
        <v>313</v>
      </c>
      <c r="C248" s="21">
        <v>149377</v>
      </c>
      <c r="D248" s="21">
        <v>967</v>
      </c>
      <c r="E248" s="21">
        <v>953</v>
      </c>
      <c r="F248" s="21">
        <v>808</v>
      </c>
      <c r="G248" s="21">
        <v>9094</v>
      </c>
      <c r="H248" s="21">
        <f t="shared" si="14"/>
        <v>161199</v>
      </c>
      <c r="I248" s="6">
        <f t="shared" si="15"/>
        <v>-0.0013072300353137972</v>
      </c>
    </row>
    <row r="249" spans="2:9" ht="16.5">
      <c r="B249" s="5" t="s">
        <v>314</v>
      </c>
      <c r="C249" s="21">
        <v>149634</v>
      </c>
      <c r="D249" s="21">
        <v>966</v>
      </c>
      <c r="E249" s="21">
        <v>951</v>
      </c>
      <c r="F249" s="21">
        <v>801</v>
      </c>
      <c r="G249" s="21">
        <v>9074</v>
      </c>
      <c r="H249" s="21">
        <f t="shared" si="14"/>
        <v>161426</v>
      </c>
      <c r="I249" s="6">
        <f t="shared" si="15"/>
        <v>0.0014081973213233333</v>
      </c>
    </row>
    <row r="250" spans="2:9" ht="16.5">
      <c r="B250" s="5" t="s">
        <v>315</v>
      </c>
      <c r="C250" s="21">
        <v>149587</v>
      </c>
      <c r="D250" s="21">
        <v>965</v>
      </c>
      <c r="E250" s="21">
        <v>949</v>
      </c>
      <c r="F250" s="21">
        <v>803</v>
      </c>
      <c r="G250" s="21">
        <v>9067</v>
      </c>
      <c r="H250" s="21">
        <f t="shared" si="14"/>
        <v>161371</v>
      </c>
      <c r="I250" s="6">
        <f t="shared" si="15"/>
        <v>-0.00034071339189473815</v>
      </c>
    </row>
    <row r="251" spans="2:9" ht="16.5">
      <c r="B251" s="5" t="s">
        <v>316</v>
      </c>
      <c r="C251" s="21">
        <v>149823</v>
      </c>
      <c r="D251" s="21">
        <v>967</v>
      </c>
      <c r="E251" s="21">
        <v>938</v>
      </c>
      <c r="F251" s="21">
        <v>802</v>
      </c>
      <c r="G251" s="21">
        <v>9055</v>
      </c>
      <c r="H251" s="21">
        <f t="shared" si="14"/>
        <v>161585</v>
      </c>
      <c r="I251" s="6">
        <f aca="true" t="shared" si="16" ref="I251:I268">(H251-H250)/H250</f>
        <v>0.001326136666439447</v>
      </c>
    </row>
    <row r="252" spans="2:9" ht="16.5">
      <c r="B252" s="5" t="s">
        <v>317</v>
      </c>
      <c r="C252" s="21">
        <v>150291</v>
      </c>
      <c r="D252" s="21">
        <v>967</v>
      </c>
      <c r="E252" s="21">
        <v>926</v>
      </c>
      <c r="F252" s="21">
        <v>809</v>
      </c>
      <c r="G252" s="21">
        <v>9085</v>
      </c>
      <c r="H252" s="21">
        <f t="shared" si="14"/>
        <v>162078</v>
      </c>
      <c r="I252" s="6">
        <f t="shared" si="16"/>
        <v>0.003051025775907417</v>
      </c>
    </row>
    <row r="253" spans="2:9" ht="16.5">
      <c r="B253" s="5" t="s">
        <v>318</v>
      </c>
      <c r="C253" s="21">
        <v>150533</v>
      </c>
      <c r="D253" s="21">
        <v>968</v>
      </c>
      <c r="E253" s="21">
        <v>922</v>
      </c>
      <c r="F253" s="21">
        <v>806</v>
      </c>
      <c r="G253" s="21">
        <v>9082</v>
      </c>
      <c r="H253" s="21">
        <f t="shared" si="14"/>
        <v>162311</v>
      </c>
      <c r="I253" s="6">
        <f t="shared" si="16"/>
        <v>0.001437579437061168</v>
      </c>
    </row>
    <row r="254" spans="2:9" ht="16.5">
      <c r="B254" s="5" t="s">
        <v>319</v>
      </c>
      <c r="C254" s="21">
        <v>150535</v>
      </c>
      <c r="D254" s="21">
        <v>967</v>
      </c>
      <c r="E254" s="21">
        <v>919</v>
      </c>
      <c r="F254" s="21">
        <v>797</v>
      </c>
      <c r="G254" s="21">
        <v>9083</v>
      </c>
      <c r="H254" s="21">
        <f t="shared" si="14"/>
        <v>162301</v>
      </c>
      <c r="I254" s="6">
        <f t="shared" si="16"/>
        <v>-6.161011884591926E-05</v>
      </c>
    </row>
    <row r="255" spans="2:9" ht="16.5">
      <c r="B255" s="5" t="s">
        <v>320</v>
      </c>
      <c r="C255" s="21">
        <v>150758</v>
      </c>
      <c r="D255" s="21">
        <v>967</v>
      </c>
      <c r="E255" s="21">
        <v>917</v>
      </c>
      <c r="F255" s="21">
        <v>791</v>
      </c>
      <c r="G255" s="21">
        <v>9082</v>
      </c>
      <c r="H255" s="21">
        <f t="shared" si="14"/>
        <v>162515</v>
      </c>
      <c r="I255" s="6">
        <f t="shared" si="16"/>
        <v>0.0013185377785719127</v>
      </c>
    </row>
    <row r="256" spans="2:9" ht="16.5">
      <c r="B256" s="5" t="s">
        <v>321</v>
      </c>
      <c r="C256" s="21">
        <v>150536</v>
      </c>
      <c r="D256" s="21">
        <v>970</v>
      </c>
      <c r="E256" s="21">
        <v>943</v>
      </c>
      <c r="F256" s="21">
        <v>792</v>
      </c>
      <c r="G256" s="21">
        <v>9084</v>
      </c>
      <c r="H256" s="21">
        <f t="shared" si="14"/>
        <v>162325</v>
      </c>
      <c r="I256" s="6">
        <f t="shared" si="16"/>
        <v>-0.0011691228501984432</v>
      </c>
    </row>
    <row r="257" spans="2:9" ht="16.5">
      <c r="B257" s="5" t="s">
        <v>322</v>
      </c>
      <c r="C257" s="21">
        <v>151251</v>
      </c>
      <c r="D257" s="21">
        <v>966</v>
      </c>
      <c r="E257" s="21">
        <v>940</v>
      </c>
      <c r="F257" s="21">
        <v>788</v>
      </c>
      <c r="G257" s="21">
        <v>9076</v>
      </c>
      <c r="H257" s="21">
        <f t="shared" si="14"/>
        <v>163021</v>
      </c>
      <c r="I257" s="6">
        <f t="shared" si="16"/>
        <v>0.004287694440166333</v>
      </c>
    </row>
    <row r="258" spans="2:9" ht="16.5">
      <c r="B258" s="5" t="s">
        <v>323</v>
      </c>
      <c r="C258" s="21">
        <v>151227</v>
      </c>
      <c r="D258" s="21">
        <v>967</v>
      </c>
      <c r="E258" s="21">
        <v>939</v>
      </c>
      <c r="F258" s="21">
        <v>785</v>
      </c>
      <c r="G258" s="21">
        <v>9077</v>
      </c>
      <c r="H258" s="21">
        <f t="shared" si="14"/>
        <v>162995</v>
      </c>
      <c r="I258" s="6">
        <f t="shared" si="16"/>
        <v>-0.00015948865483588005</v>
      </c>
    </row>
    <row r="259" spans="2:9" ht="16.5">
      <c r="B259" s="5" t="s">
        <v>324</v>
      </c>
      <c r="C259" s="21">
        <v>151047</v>
      </c>
      <c r="D259" s="21">
        <v>967</v>
      </c>
      <c r="E259" s="21">
        <v>919</v>
      </c>
      <c r="F259" s="21">
        <v>788</v>
      </c>
      <c r="G259" s="21">
        <v>9057</v>
      </c>
      <c r="H259" s="21">
        <f t="shared" si="14"/>
        <v>162778</v>
      </c>
      <c r="I259" s="6">
        <f t="shared" si="16"/>
        <v>-0.0013313291818767446</v>
      </c>
    </row>
    <row r="260" spans="2:9" ht="16.5">
      <c r="B260" s="5" t="s">
        <v>325</v>
      </c>
      <c r="C260" s="21">
        <v>151375</v>
      </c>
      <c r="D260" s="21">
        <v>965</v>
      </c>
      <c r="E260" s="21">
        <v>925</v>
      </c>
      <c r="F260" s="21">
        <v>785</v>
      </c>
      <c r="G260" s="21">
        <v>9078</v>
      </c>
      <c r="H260" s="21">
        <f t="shared" si="14"/>
        <v>163128</v>
      </c>
      <c r="I260" s="6">
        <f t="shared" si="16"/>
        <v>0.0021501677130816204</v>
      </c>
    </row>
    <row r="261" spans="2:9" ht="16.5">
      <c r="B261" s="5" t="s">
        <v>326</v>
      </c>
      <c r="C261" s="21">
        <v>151486</v>
      </c>
      <c r="D261" s="21">
        <v>966</v>
      </c>
      <c r="E261" s="21">
        <v>929</v>
      </c>
      <c r="F261" s="21">
        <v>779</v>
      </c>
      <c r="G261" s="21">
        <v>9082</v>
      </c>
      <c r="H261" s="21">
        <f t="shared" si="14"/>
        <v>163242</v>
      </c>
      <c r="I261" s="6">
        <f t="shared" si="16"/>
        <v>0.0006988377225246432</v>
      </c>
    </row>
    <row r="262" spans="2:9" ht="16.5">
      <c r="B262" s="5" t="s">
        <v>327</v>
      </c>
      <c r="C262" s="21">
        <v>151270</v>
      </c>
      <c r="D262" s="21">
        <v>966</v>
      </c>
      <c r="E262" s="21">
        <v>922</v>
      </c>
      <c r="F262" s="21">
        <v>774</v>
      </c>
      <c r="G262" s="21">
        <v>9080</v>
      </c>
      <c r="H262" s="21">
        <f t="shared" si="14"/>
        <v>163012</v>
      </c>
      <c r="I262" s="6">
        <f t="shared" si="16"/>
        <v>-0.0014089511277734896</v>
      </c>
    </row>
    <row r="263" spans="2:9" ht="16.5">
      <c r="B263" s="5" t="s">
        <v>328</v>
      </c>
      <c r="C263" s="21">
        <v>150929</v>
      </c>
      <c r="D263" s="21">
        <v>966</v>
      </c>
      <c r="E263" s="21">
        <v>921</v>
      </c>
      <c r="F263" s="21">
        <v>771</v>
      </c>
      <c r="G263" s="21">
        <v>9100</v>
      </c>
      <c r="H263" s="21">
        <f t="shared" si="14"/>
        <v>162687</v>
      </c>
      <c r="I263" s="6">
        <f t="shared" si="16"/>
        <v>-0.0019937182538708807</v>
      </c>
    </row>
    <row r="264" spans="2:9" ht="16.5">
      <c r="B264" s="5" t="s">
        <v>329</v>
      </c>
      <c r="C264" s="21">
        <v>151095</v>
      </c>
      <c r="D264" s="21">
        <v>965</v>
      </c>
      <c r="E264" s="21">
        <v>921</v>
      </c>
      <c r="F264" s="21">
        <v>770</v>
      </c>
      <c r="G264" s="21">
        <v>9095</v>
      </c>
      <c r="H264" s="21">
        <f t="shared" si="14"/>
        <v>162846</v>
      </c>
      <c r="I264" s="6">
        <f t="shared" si="16"/>
        <v>0.0009773368492872817</v>
      </c>
    </row>
    <row r="265" spans="2:9" ht="16.5">
      <c r="B265" s="5" t="s">
        <v>330</v>
      </c>
      <c r="C265" s="21">
        <v>150752</v>
      </c>
      <c r="D265" s="21">
        <v>967</v>
      </c>
      <c r="E265" s="21">
        <v>921</v>
      </c>
      <c r="F265" s="21">
        <v>768</v>
      </c>
      <c r="G265" s="21">
        <v>9101</v>
      </c>
      <c r="H265" s="21">
        <f t="shared" si="14"/>
        <v>162509</v>
      </c>
      <c r="I265" s="6">
        <f t="shared" si="16"/>
        <v>-0.002069439838866168</v>
      </c>
    </row>
    <row r="266" spans="2:9" ht="16.5">
      <c r="B266" s="5" t="s">
        <v>331</v>
      </c>
      <c r="C266" s="21">
        <v>150772</v>
      </c>
      <c r="D266" s="21">
        <v>949</v>
      </c>
      <c r="E266" s="21">
        <v>915</v>
      </c>
      <c r="F266" s="21">
        <v>763</v>
      </c>
      <c r="G266" s="21">
        <v>9126</v>
      </c>
      <c r="H266" s="21">
        <f t="shared" si="14"/>
        <v>162525</v>
      </c>
      <c r="I266" s="6">
        <f t="shared" si="16"/>
        <v>9.845608550911027E-05</v>
      </c>
    </row>
    <row r="267" spans="2:9" ht="16.5">
      <c r="B267" s="5" t="s">
        <v>332</v>
      </c>
      <c r="C267" s="21">
        <v>150539</v>
      </c>
      <c r="D267" s="21">
        <v>968</v>
      </c>
      <c r="E267" s="21">
        <v>916</v>
      </c>
      <c r="F267" s="21">
        <v>766</v>
      </c>
      <c r="G267" s="21">
        <v>9109</v>
      </c>
      <c r="H267" s="21">
        <f t="shared" si="14"/>
        <v>162298</v>
      </c>
      <c r="I267" s="6">
        <f t="shared" si="16"/>
        <v>-0.0013967081987386555</v>
      </c>
    </row>
    <row r="268" spans="2:9" ht="16.5">
      <c r="B268" s="5" t="s">
        <v>333</v>
      </c>
      <c r="C268" s="21">
        <v>150123</v>
      </c>
      <c r="D268" s="21">
        <v>967</v>
      </c>
      <c r="E268" s="21">
        <v>908</v>
      </c>
      <c r="F268" s="21">
        <v>762</v>
      </c>
      <c r="G268" s="21">
        <v>9061</v>
      </c>
      <c r="H268" s="21">
        <f t="shared" si="14"/>
        <v>161821</v>
      </c>
      <c r="I268" s="6">
        <f t="shared" si="16"/>
        <v>-0.0029390380657802312</v>
      </c>
    </row>
    <row r="269" spans="2:9" ht="16.5">
      <c r="B269" s="4"/>
      <c r="C269" s="22"/>
      <c r="D269" s="22"/>
      <c r="E269" s="22"/>
      <c r="F269" s="22"/>
      <c r="G269" s="22"/>
      <c r="H269" s="22"/>
      <c r="I269" s="28"/>
    </row>
    <row r="270" spans="2:8" ht="16.5">
      <c r="B270" s="23" t="s">
        <v>151</v>
      </c>
      <c r="C270" s="22"/>
      <c r="D270" s="22"/>
      <c r="E270" s="22"/>
      <c r="F270" s="22"/>
      <c r="G270" s="22"/>
      <c r="H270" s="22"/>
    </row>
    <row r="271" ht="16.5">
      <c r="E271" s="22"/>
    </row>
    <row r="288" spans="2:8" ht="16.5">
      <c r="B288" s="2"/>
      <c r="C288" s="14"/>
      <c r="D288" s="14"/>
      <c r="E288" s="14"/>
      <c r="F288" s="14"/>
      <c r="G288" s="14"/>
      <c r="H288" s="14"/>
    </row>
  </sheetData>
  <sheetProtection/>
  <mergeCells count="2">
    <mergeCell ref="B1:H1"/>
    <mergeCell ref="B2:H2"/>
  </mergeCells>
  <printOptions/>
  <pageMargins left="0.75" right="0.75" top="1" bottom="1" header="0.5" footer="0.5"/>
  <pageSetup horizontalDpi="600" verticalDpi="600" orientation="portrait" paperSize="9" scale="78" r:id="rId2"/>
  <ignoredErrors>
    <ignoredError sqref="B168:B171 B15:B167 B172:B268" numberStoredAsText="1"/>
    <ignoredError sqref="H104:H105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J282"/>
  <sheetViews>
    <sheetView tabSelected="1" view="pageBreakPreview" zoomScaleSheetLayoutView="100" zoomScalePageLayoutView="0" workbookViewId="0" topLeftCell="A1">
      <pane ySplit="3" topLeftCell="A264" activePane="bottomLeft" state="frozen"/>
      <selection pane="topLeft" activeCell="A1" sqref="A1"/>
      <selection pane="bottomLeft" activeCell="G271" sqref="G271"/>
    </sheetView>
  </sheetViews>
  <sheetFormatPr defaultColWidth="8.875" defaultRowHeight="16.5"/>
  <cols>
    <col min="1" max="1" width="9.375" style="1" bestFit="1" customWidth="1"/>
    <col min="2" max="2" width="11.125" style="1" customWidth="1"/>
    <col min="3" max="8" width="10.625" style="15" customWidth="1"/>
    <col min="9" max="9" width="10.625" style="24" customWidth="1"/>
    <col min="10" max="10" width="16.125" style="1" customWidth="1"/>
    <col min="11" max="16384" width="8.875" style="1" customWidth="1"/>
  </cols>
  <sheetData>
    <row r="1" spans="2:9" ht="19.5">
      <c r="B1" s="29" t="s">
        <v>4</v>
      </c>
      <c r="C1" s="29"/>
      <c r="D1" s="29"/>
      <c r="E1" s="29"/>
      <c r="F1" s="29"/>
      <c r="G1" s="29"/>
      <c r="H1" s="29"/>
      <c r="I1" s="29"/>
    </row>
    <row r="2" spans="2:9" ht="19.5">
      <c r="B2" s="31" t="s">
        <v>5</v>
      </c>
      <c r="C2" s="31"/>
      <c r="D2" s="31"/>
      <c r="E2" s="31"/>
      <c r="F2" s="31"/>
      <c r="G2" s="31"/>
      <c r="H2" s="31"/>
      <c r="I2" s="31"/>
    </row>
    <row r="3" spans="2:9" ht="16.5">
      <c r="B3" s="16" t="s">
        <v>47</v>
      </c>
      <c r="C3" s="16" t="s">
        <v>231</v>
      </c>
      <c r="D3" s="16" t="s">
        <v>228</v>
      </c>
      <c r="E3" s="16" t="s">
        <v>229</v>
      </c>
      <c r="F3" s="16" t="s">
        <v>230</v>
      </c>
      <c r="G3" s="16" t="s">
        <v>232</v>
      </c>
      <c r="H3" s="16" t="s">
        <v>48</v>
      </c>
      <c r="I3" s="25" t="s">
        <v>114</v>
      </c>
    </row>
    <row r="4" spans="2:9" ht="16.5">
      <c r="B4" s="7">
        <v>2000.01</v>
      </c>
      <c r="C4" s="9">
        <v>610529</v>
      </c>
      <c r="D4" s="9">
        <v>52686</v>
      </c>
      <c r="E4" s="9">
        <v>270807</v>
      </c>
      <c r="F4" s="9">
        <v>10508</v>
      </c>
      <c r="G4" s="9">
        <v>23494</v>
      </c>
      <c r="H4" s="9">
        <f>SUM(C4:G4)</f>
        <v>968024</v>
      </c>
      <c r="I4" s="26"/>
    </row>
    <row r="5" spans="2:9" ht="16.5">
      <c r="B5" s="7">
        <v>2000.03</v>
      </c>
      <c r="C5" s="9">
        <v>657696</v>
      </c>
      <c r="D5" s="9">
        <v>78888</v>
      </c>
      <c r="E5" s="9">
        <v>295089</v>
      </c>
      <c r="F5" s="9">
        <v>10707</v>
      </c>
      <c r="G5" s="9">
        <v>24946</v>
      </c>
      <c r="H5" s="9">
        <f aca="true" t="shared" si="0" ref="H5:H68">SUM(C5:G5)</f>
        <v>1067326</v>
      </c>
      <c r="I5" s="26">
        <f>(H5-H4)/H4</f>
        <v>0.10258216738427973</v>
      </c>
    </row>
    <row r="6" spans="2:9" ht="16.5">
      <c r="B6" s="7">
        <v>2000.06</v>
      </c>
      <c r="C6" s="9">
        <v>337457</v>
      </c>
      <c r="D6" s="9">
        <v>81738</v>
      </c>
      <c r="E6" s="9">
        <v>325881</v>
      </c>
      <c r="F6" s="9">
        <v>9896</v>
      </c>
      <c r="G6" s="9">
        <v>23960</v>
      </c>
      <c r="H6" s="9">
        <f t="shared" si="0"/>
        <v>778932</v>
      </c>
      <c r="I6" s="26">
        <f aca="true" t="shared" si="1" ref="I6:I69">(H6-H5)/H5</f>
        <v>-0.2702023561685933</v>
      </c>
    </row>
    <row r="7" spans="2:9" ht="16.5">
      <c r="B7" s="7">
        <v>2000.09</v>
      </c>
      <c r="C7" s="9">
        <v>773427</v>
      </c>
      <c r="D7" s="9">
        <v>121264</v>
      </c>
      <c r="E7" s="9">
        <v>313047</v>
      </c>
      <c r="F7" s="9">
        <v>10928</v>
      </c>
      <c r="G7" s="9">
        <v>26103</v>
      </c>
      <c r="H7" s="9">
        <f t="shared" si="0"/>
        <v>1244769</v>
      </c>
      <c r="I7" s="26">
        <f t="shared" si="1"/>
        <v>0.5980457857682057</v>
      </c>
    </row>
    <row r="8" spans="2:9" ht="16.5">
      <c r="B8" s="7">
        <v>2000.12</v>
      </c>
      <c r="C8" s="9">
        <v>643352</v>
      </c>
      <c r="D8" s="9">
        <v>106425</v>
      </c>
      <c r="E8" s="9">
        <v>342218</v>
      </c>
      <c r="F8" s="9">
        <v>12695</v>
      </c>
      <c r="G8" s="9">
        <v>26868</v>
      </c>
      <c r="H8" s="9">
        <f t="shared" si="0"/>
        <v>1131558</v>
      </c>
      <c r="I8" s="26">
        <f t="shared" si="1"/>
        <v>-0.09094940507033836</v>
      </c>
    </row>
    <row r="9" spans="2:9" ht="16.5">
      <c r="B9" s="7">
        <v>2001.01</v>
      </c>
      <c r="C9" s="9">
        <v>872667</v>
      </c>
      <c r="D9" s="9">
        <v>108512</v>
      </c>
      <c r="E9" s="9">
        <v>344109</v>
      </c>
      <c r="F9" s="9">
        <v>12950</v>
      </c>
      <c r="G9" s="9">
        <v>27315</v>
      </c>
      <c r="H9" s="9">
        <f t="shared" si="0"/>
        <v>1365553</v>
      </c>
      <c r="I9" s="26">
        <f t="shared" si="1"/>
        <v>0.20679010709128476</v>
      </c>
    </row>
    <row r="10" spans="2:9" ht="16.5">
      <c r="B10" s="7">
        <v>2001.02</v>
      </c>
      <c r="C10" s="9">
        <v>882686</v>
      </c>
      <c r="D10" s="9">
        <v>75353</v>
      </c>
      <c r="E10" s="9">
        <v>339382</v>
      </c>
      <c r="F10" s="9">
        <v>11742</v>
      </c>
      <c r="G10" s="9">
        <v>23442</v>
      </c>
      <c r="H10" s="9">
        <f t="shared" si="0"/>
        <v>1332605</v>
      </c>
      <c r="I10" s="26">
        <f t="shared" si="1"/>
        <v>-0.024127954023022175</v>
      </c>
    </row>
    <row r="11" spans="2:9" ht="16.5">
      <c r="B11" s="7">
        <v>2001.03</v>
      </c>
      <c r="C11" s="9">
        <v>887067</v>
      </c>
      <c r="D11" s="9">
        <v>101024</v>
      </c>
      <c r="E11" s="9">
        <v>340909</v>
      </c>
      <c r="F11" s="9">
        <v>12144</v>
      </c>
      <c r="G11" s="9">
        <v>25487</v>
      </c>
      <c r="H11" s="9">
        <f t="shared" si="0"/>
        <v>1366631</v>
      </c>
      <c r="I11" s="26">
        <f t="shared" si="1"/>
        <v>0.025533447645776506</v>
      </c>
    </row>
    <row r="12" spans="2:9" ht="16.5">
      <c r="B12" s="7">
        <v>2001.06</v>
      </c>
      <c r="C12" s="9">
        <v>1453321</v>
      </c>
      <c r="D12" s="9">
        <v>135946</v>
      </c>
      <c r="E12" s="9">
        <v>367952</v>
      </c>
      <c r="F12" s="9">
        <v>11144</v>
      </c>
      <c r="G12" s="9">
        <v>25383</v>
      </c>
      <c r="H12" s="9">
        <f t="shared" si="0"/>
        <v>1993746</v>
      </c>
      <c r="I12" s="26">
        <f t="shared" si="1"/>
        <v>0.45887660970664357</v>
      </c>
    </row>
    <row r="13" spans="2:9" ht="16.5">
      <c r="B13" s="7">
        <v>2001.08</v>
      </c>
      <c r="C13" s="10">
        <v>1513321</v>
      </c>
      <c r="D13" s="9">
        <v>168715</v>
      </c>
      <c r="E13" s="9">
        <v>381762</v>
      </c>
      <c r="F13" s="9">
        <v>10957</v>
      </c>
      <c r="G13" s="9">
        <v>32999</v>
      </c>
      <c r="H13" s="9">
        <f t="shared" si="0"/>
        <v>2107754</v>
      </c>
      <c r="I13" s="26">
        <f t="shared" si="1"/>
        <v>0.05718281064889911</v>
      </c>
    </row>
    <row r="14" spans="2:9" ht="16.5">
      <c r="B14" s="7">
        <v>2001.09</v>
      </c>
      <c r="C14" s="10">
        <v>1852256</v>
      </c>
      <c r="D14" s="9">
        <v>196678</v>
      </c>
      <c r="E14" s="9">
        <v>382232</v>
      </c>
      <c r="F14" s="9">
        <v>9793</v>
      </c>
      <c r="G14" s="9">
        <v>31564</v>
      </c>
      <c r="H14" s="9">
        <f t="shared" si="0"/>
        <v>2472523</v>
      </c>
      <c r="I14" s="26">
        <f t="shared" si="1"/>
        <v>0.17306051844759873</v>
      </c>
    </row>
    <row r="15" spans="2:9" ht="16.5">
      <c r="B15" s="8" t="s">
        <v>49</v>
      </c>
      <c r="C15" s="10">
        <v>2013346</v>
      </c>
      <c r="D15" s="9">
        <v>234478</v>
      </c>
      <c r="E15" s="11">
        <v>383085</v>
      </c>
      <c r="F15" s="9">
        <v>10281</v>
      </c>
      <c r="G15" s="11">
        <v>63244</v>
      </c>
      <c r="H15" s="9">
        <f t="shared" si="0"/>
        <v>2704434</v>
      </c>
      <c r="I15" s="26">
        <f t="shared" si="1"/>
        <v>0.09379528522080482</v>
      </c>
    </row>
    <row r="16" spans="2:9" ht="16.5">
      <c r="B16" s="8" t="s">
        <v>8</v>
      </c>
      <c r="C16" s="10">
        <v>2132397</v>
      </c>
      <c r="D16" s="9">
        <v>267001</v>
      </c>
      <c r="E16" s="11">
        <v>334925</v>
      </c>
      <c r="F16" s="9">
        <v>10446</v>
      </c>
      <c r="G16" s="11">
        <v>59289</v>
      </c>
      <c r="H16" s="9">
        <f t="shared" si="0"/>
        <v>2804058</v>
      </c>
      <c r="I16" s="26">
        <f t="shared" si="1"/>
        <v>0.036837282773401016</v>
      </c>
    </row>
    <row r="17" spans="2:9" ht="16.5">
      <c r="B17" s="8" t="s">
        <v>50</v>
      </c>
      <c r="C17" s="10">
        <v>2112275</v>
      </c>
      <c r="D17" s="9">
        <v>280671</v>
      </c>
      <c r="E17" s="9">
        <v>384650</v>
      </c>
      <c r="F17" s="9">
        <v>10806</v>
      </c>
      <c r="G17" s="9">
        <v>59587</v>
      </c>
      <c r="H17" s="9">
        <f t="shared" si="0"/>
        <v>2847989</v>
      </c>
      <c r="I17" s="26">
        <f t="shared" si="1"/>
        <v>0.015666936989177826</v>
      </c>
    </row>
    <row r="18" spans="2:9" ht="16.5">
      <c r="B18" s="8" t="s">
        <v>51</v>
      </c>
      <c r="C18" s="10">
        <v>2214688</v>
      </c>
      <c r="D18" s="9">
        <v>319751</v>
      </c>
      <c r="E18" s="9">
        <v>379655</v>
      </c>
      <c r="F18" s="9">
        <v>11557</v>
      </c>
      <c r="G18" s="9">
        <v>57723</v>
      </c>
      <c r="H18" s="9">
        <f t="shared" si="0"/>
        <v>2983374</v>
      </c>
      <c r="I18" s="26">
        <f t="shared" si="1"/>
        <v>0.04753705158271328</v>
      </c>
    </row>
    <row r="19" spans="2:9" ht="16.5">
      <c r="B19" s="8" t="s">
        <v>52</v>
      </c>
      <c r="C19" s="10">
        <v>2253356</v>
      </c>
      <c r="D19" s="9">
        <v>357461</v>
      </c>
      <c r="E19" s="9">
        <v>378846</v>
      </c>
      <c r="F19" s="9">
        <v>12766</v>
      </c>
      <c r="G19" s="9">
        <v>61223</v>
      </c>
      <c r="H19" s="9">
        <f t="shared" si="0"/>
        <v>3063652</v>
      </c>
      <c r="I19" s="26">
        <f t="shared" si="1"/>
        <v>0.026908460018757286</v>
      </c>
    </row>
    <row r="20" spans="2:9" ht="16.5">
      <c r="B20" s="8" t="s">
        <v>53</v>
      </c>
      <c r="C20" s="10">
        <v>2215699</v>
      </c>
      <c r="D20" s="9">
        <v>386489</v>
      </c>
      <c r="E20" s="9">
        <v>379864</v>
      </c>
      <c r="F20" s="9">
        <v>10351</v>
      </c>
      <c r="G20" s="9">
        <v>55681</v>
      </c>
      <c r="H20" s="9">
        <f t="shared" si="0"/>
        <v>3048084</v>
      </c>
      <c r="I20" s="26">
        <f t="shared" si="1"/>
        <v>-0.005081517091366774</v>
      </c>
    </row>
    <row r="21" spans="2:9" ht="16.5">
      <c r="B21" s="8" t="s">
        <v>54</v>
      </c>
      <c r="C21" s="10">
        <v>2173668</v>
      </c>
      <c r="D21" s="9">
        <v>416781</v>
      </c>
      <c r="E21" s="9">
        <v>378589</v>
      </c>
      <c r="F21" s="9">
        <v>9965</v>
      </c>
      <c r="G21" s="9">
        <v>54226</v>
      </c>
      <c r="H21" s="9">
        <f t="shared" si="0"/>
        <v>3033229</v>
      </c>
      <c r="I21" s="26">
        <f t="shared" si="1"/>
        <v>-0.004873553353516504</v>
      </c>
    </row>
    <row r="22" spans="2:9" ht="16.5">
      <c r="B22" s="8" t="s">
        <v>55</v>
      </c>
      <c r="C22" s="10">
        <v>2296687</v>
      </c>
      <c r="D22" s="9">
        <v>448783</v>
      </c>
      <c r="E22" s="9">
        <v>383356</v>
      </c>
      <c r="F22" s="9">
        <v>10578</v>
      </c>
      <c r="G22" s="9">
        <v>58664</v>
      </c>
      <c r="H22" s="9">
        <f t="shared" si="0"/>
        <v>3198068</v>
      </c>
      <c r="I22" s="26">
        <f t="shared" si="1"/>
        <v>0.05434439668089683</v>
      </c>
    </row>
    <row r="23" spans="2:9" ht="16.5">
      <c r="B23" s="8" t="s">
        <v>56</v>
      </c>
      <c r="C23" s="10">
        <v>2326781</v>
      </c>
      <c r="D23" s="9">
        <v>457776</v>
      </c>
      <c r="E23" s="9">
        <v>376482</v>
      </c>
      <c r="F23" s="9">
        <v>11374</v>
      </c>
      <c r="G23" s="9">
        <v>56445</v>
      </c>
      <c r="H23" s="9">
        <f t="shared" si="0"/>
        <v>3228858</v>
      </c>
      <c r="I23" s="26">
        <f t="shared" si="1"/>
        <v>0.009627687716458812</v>
      </c>
    </row>
    <row r="24" spans="2:9" ht="16.5">
      <c r="B24" s="8" t="s">
        <v>57</v>
      </c>
      <c r="C24" s="10">
        <v>2346648</v>
      </c>
      <c r="D24" s="9">
        <v>486013</v>
      </c>
      <c r="E24" s="9">
        <v>376760</v>
      </c>
      <c r="F24" s="9">
        <v>10685</v>
      </c>
      <c r="G24" s="9">
        <v>55391</v>
      </c>
      <c r="H24" s="9">
        <f t="shared" si="0"/>
        <v>3275497</v>
      </c>
      <c r="I24" s="26">
        <f t="shared" si="1"/>
        <v>0.014444425862023044</v>
      </c>
    </row>
    <row r="25" spans="2:9" ht="16.5">
      <c r="B25" s="8" t="s">
        <v>58</v>
      </c>
      <c r="C25" s="10">
        <v>2425477</v>
      </c>
      <c r="D25" s="9">
        <v>500278</v>
      </c>
      <c r="E25" s="9">
        <v>383258</v>
      </c>
      <c r="F25" s="9">
        <v>13018</v>
      </c>
      <c r="G25" s="9">
        <v>60867</v>
      </c>
      <c r="H25" s="9">
        <f t="shared" si="0"/>
        <v>3382898</v>
      </c>
      <c r="I25" s="26">
        <f t="shared" si="1"/>
        <v>0.03278922252104032</v>
      </c>
    </row>
    <row r="26" spans="2:9" ht="16.5">
      <c r="B26" s="8" t="s">
        <v>59</v>
      </c>
      <c r="C26" s="10">
        <v>2866165</v>
      </c>
      <c r="D26" s="9">
        <v>519972</v>
      </c>
      <c r="E26" s="9">
        <v>364822</v>
      </c>
      <c r="F26" s="9">
        <v>14337</v>
      </c>
      <c r="G26" s="9">
        <v>80361</v>
      </c>
      <c r="H26" s="9">
        <f t="shared" si="0"/>
        <v>3845657</v>
      </c>
      <c r="I26" s="26">
        <f t="shared" si="1"/>
        <v>0.1367936603468387</v>
      </c>
    </row>
    <row r="27" spans="2:9" ht="16.5">
      <c r="B27" s="8" t="s">
        <v>60</v>
      </c>
      <c r="C27" s="10">
        <v>3159668</v>
      </c>
      <c r="D27" s="9">
        <v>539977</v>
      </c>
      <c r="E27" s="9">
        <v>406098</v>
      </c>
      <c r="F27" s="9">
        <v>13843</v>
      </c>
      <c r="G27" s="11">
        <v>84762</v>
      </c>
      <c r="H27" s="9">
        <f t="shared" si="0"/>
        <v>4204348</v>
      </c>
      <c r="I27" s="26">
        <f t="shared" si="1"/>
        <v>0.09327170883934786</v>
      </c>
    </row>
    <row r="28" spans="2:9" ht="16.5">
      <c r="B28" s="8" t="s">
        <v>61</v>
      </c>
      <c r="C28" s="10">
        <v>3285264</v>
      </c>
      <c r="D28" s="9">
        <v>533876</v>
      </c>
      <c r="E28" s="9">
        <v>396654</v>
      </c>
      <c r="F28" s="9">
        <v>14565</v>
      </c>
      <c r="G28" s="11">
        <v>83226</v>
      </c>
      <c r="H28" s="9">
        <f t="shared" si="0"/>
        <v>4313585</v>
      </c>
      <c r="I28" s="26">
        <f t="shared" si="1"/>
        <v>0.025981912058659275</v>
      </c>
    </row>
    <row r="29" spans="2:9" ht="16.5">
      <c r="B29" s="8" t="s">
        <v>62</v>
      </c>
      <c r="C29" s="10">
        <v>3362316</v>
      </c>
      <c r="D29" s="9">
        <v>546715</v>
      </c>
      <c r="E29" s="9">
        <v>403351</v>
      </c>
      <c r="F29" s="9">
        <v>13933</v>
      </c>
      <c r="G29" s="11">
        <v>84556</v>
      </c>
      <c r="H29" s="9">
        <f t="shared" si="0"/>
        <v>4410871</v>
      </c>
      <c r="I29" s="26">
        <f t="shared" si="1"/>
        <v>0.022553398159535516</v>
      </c>
    </row>
    <row r="30" spans="2:9" ht="16.5">
      <c r="B30" s="8" t="s">
        <v>63</v>
      </c>
      <c r="C30" s="10">
        <v>3506287</v>
      </c>
      <c r="D30" s="9">
        <v>583787</v>
      </c>
      <c r="E30" s="9">
        <v>401233</v>
      </c>
      <c r="F30" s="9">
        <v>14246</v>
      </c>
      <c r="G30" s="11">
        <v>86137</v>
      </c>
      <c r="H30" s="9">
        <f t="shared" si="0"/>
        <v>4591690</v>
      </c>
      <c r="I30" s="26">
        <f t="shared" si="1"/>
        <v>0.04099394427993927</v>
      </c>
    </row>
    <row r="31" spans="2:9" ht="16.5">
      <c r="B31" s="8" t="s">
        <v>64</v>
      </c>
      <c r="C31" s="10">
        <v>3565509</v>
      </c>
      <c r="D31" s="9">
        <v>586676</v>
      </c>
      <c r="E31" s="9">
        <v>382526</v>
      </c>
      <c r="F31" s="9">
        <v>14867</v>
      </c>
      <c r="G31" s="11">
        <v>79046</v>
      </c>
      <c r="H31" s="9">
        <f t="shared" si="0"/>
        <v>4628624</v>
      </c>
      <c r="I31" s="26">
        <f t="shared" si="1"/>
        <v>0.00804366148411587</v>
      </c>
    </row>
    <row r="32" spans="2:9" ht="16.5">
      <c r="B32" s="8" t="s">
        <v>65</v>
      </c>
      <c r="C32" s="10">
        <v>3703955</v>
      </c>
      <c r="D32" s="9">
        <v>592334</v>
      </c>
      <c r="E32" s="9">
        <v>379745</v>
      </c>
      <c r="F32" s="9">
        <v>13277</v>
      </c>
      <c r="G32" s="11">
        <v>78651</v>
      </c>
      <c r="H32" s="9">
        <f t="shared" si="0"/>
        <v>4767962</v>
      </c>
      <c r="I32" s="26">
        <f t="shared" si="1"/>
        <v>0.030103546972059084</v>
      </c>
    </row>
    <row r="33" spans="2:9" ht="16.5">
      <c r="B33" s="8" t="s">
        <v>66</v>
      </c>
      <c r="C33" s="10">
        <v>3709457</v>
      </c>
      <c r="D33" s="9">
        <v>606451</v>
      </c>
      <c r="E33" s="9">
        <v>380245</v>
      </c>
      <c r="F33" s="9">
        <v>10211</v>
      </c>
      <c r="G33" s="11">
        <v>77590</v>
      </c>
      <c r="H33" s="9">
        <f t="shared" si="0"/>
        <v>4783954</v>
      </c>
      <c r="I33" s="26">
        <f t="shared" si="1"/>
        <v>0.003354053576769278</v>
      </c>
    </row>
    <row r="34" spans="2:9" ht="16.5">
      <c r="B34" s="8" t="s">
        <v>67</v>
      </c>
      <c r="C34" s="10">
        <v>3733232</v>
      </c>
      <c r="D34" s="9">
        <v>608789</v>
      </c>
      <c r="E34" s="9">
        <v>379663</v>
      </c>
      <c r="F34" s="9">
        <v>11067</v>
      </c>
      <c r="G34" s="11">
        <v>77094</v>
      </c>
      <c r="H34" s="9">
        <f t="shared" si="0"/>
        <v>4809845</v>
      </c>
      <c r="I34" s="26">
        <f t="shared" si="1"/>
        <v>0.005412050366705031</v>
      </c>
    </row>
    <row r="35" spans="2:9" ht="16.5">
      <c r="B35" s="8" t="s">
        <v>68</v>
      </c>
      <c r="C35" s="10">
        <v>3730043</v>
      </c>
      <c r="D35" s="9">
        <v>616900</v>
      </c>
      <c r="E35" s="9">
        <v>376782</v>
      </c>
      <c r="F35" s="9">
        <v>11140</v>
      </c>
      <c r="G35" s="11">
        <v>80052</v>
      </c>
      <c r="H35" s="9">
        <f t="shared" si="0"/>
        <v>4814917</v>
      </c>
      <c r="I35" s="26">
        <f t="shared" si="1"/>
        <v>0.001054503835362678</v>
      </c>
    </row>
    <row r="36" spans="2:9" ht="16.5">
      <c r="B36" s="8" t="s">
        <v>69</v>
      </c>
      <c r="C36" s="10">
        <v>3751574</v>
      </c>
      <c r="D36" s="9">
        <v>606997</v>
      </c>
      <c r="E36" s="9">
        <v>378883</v>
      </c>
      <c r="F36" s="9">
        <v>11274</v>
      </c>
      <c r="G36" s="11">
        <v>79225</v>
      </c>
      <c r="H36" s="9">
        <f t="shared" si="0"/>
        <v>4827953</v>
      </c>
      <c r="I36" s="26">
        <f t="shared" si="1"/>
        <v>0.00270741946330539</v>
      </c>
    </row>
    <row r="37" spans="2:9" ht="16.5">
      <c r="B37" s="8" t="s">
        <v>70</v>
      </c>
      <c r="C37" s="10">
        <v>3758845</v>
      </c>
      <c r="D37" s="9">
        <v>602765</v>
      </c>
      <c r="E37" s="9">
        <v>380025</v>
      </c>
      <c r="F37" s="9">
        <v>11217</v>
      </c>
      <c r="G37" s="11">
        <v>80147</v>
      </c>
      <c r="H37" s="9">
        <f t="shared" si="0"/>
        <v>4832999</v>
      </c>
      <c r="I37" s="26">
        <f t="shared" si="1"/>
        <v>0.0010451634471172358</v>
      </c>
    </row>
    <row r="38" spans="2:9" ht="16.5">
      <c r="B38" s="8" t="s">
        <v>71</v>
      </c>
      <c r="C38" s="10">
        <v>3805567</v>
      </c>
      <c r="D38" s="9">
        <v>612887</v>
      </c>
      <c r="E38" s="9">
        <v>392351</v>
      </c>
      <c r="F38" s="9">
        <v>11388</v>
      </c>
      <c r="G38" s="11">
        <v>79943</v>
      </c>
      <c r="H38" s="9">
        <f t="shared" si="0"/>
        <v>4902136</v>
      </c>
      <c r="I38" s="26">
        <f t="shared" si="1"/>
        <v>0.014305196421517985</v>
      </c>
    </row>
    <row r="39" spans="2:9" ht="16.5">
      <c r="B39" s="8" t="s">
        <v>72</v>
      </c>
      <c r="C39" s="10">
        <v>3832556</v>
      </c>
      <c r="D39" s="9">
        <v>636667</v>
      </c>
      <c r="E39" s="9">
        <v>384462</v>
      </c>
      <c r="F39" s="9">
        <v>12125</v>
      </c>
      <c r="G39" s="11">
        <v>77654</v>
      </c>
      <c r="H39" s="9">
        <f t="shared" si="0"/>
        <v>4943464</v>
      </c>
      <c r="I39" s="26">
        <f t="shared" si="1"/>
        <v>0.008430610656252703</v>
      </c>
    </row>
    <row r="40" spans="2:9" ht="16.5">
      <c r="B40" s="8" t="s">
        <v>73</v>
      </c>
      <c r="C40" s="10">
        <v>3846647</v>
      </c>
      <c r="D40" s="9">
        <v>647125</v>
      </c>
      <c r="E40" s="9">
        <v>390103</v>
      </c>
      <c r="F40" s="9">
        <v>11556</v>
      </c>
      <c r="G40" s="11">
        <v>79501</v>
      </c>
      <c r="H40" s="9">
        <f t="shared" si="0"/>
        <v>4974932</v>
      </c>
      <c r="I40" s="26">
        <f t="shared" si="1"/>
        <v>0.006365576850564705</v>
      </c>
    </row>
    <row r="41" spans="2:9" ht="16.5">
      <c r="B41" s="8" t="s">
        <v>74</v>
      </c>
      <c r="C41" s="10">
        <v>3904035</v>
      </c>
      <c r="D41" s="9">
        <v>687811</v>
      </c>
      <c r="E41" s="9">
        <v>397756</v>
      </c>
      <c r="F41" s="9">
        <v>12231</v>
      </c>
      <c r="G41" s="11">
        <v>80112</v>
      </c>
      <c r="H41" s="9">
        <f t="shared" si="0"/>
        <v>5081945</v>
      </c>
      <c r="I41" s="26">
        <f t="shared" si="1"/>
        <v>0.021510444765878208</v>
      </c>
    </row>
    <row r="42" spans="2:9" ht="16.5">
      <c r="B42" s="8" t="s">
        <v>75</v>
      </c>
      <c r="C42" s="10">
        <v>3909166</v>
      </c>
      <c r="D42" s="9">
        <v>690034</v>
      </c>
      <c r="E42" s="9">
        <v>403378</v>
      </c>
      <c r="F42" s="9">
        <v>12220</v>
      </c>
      <c r="G42" s="11">
        <v>79856</v>
      </c>
      <c r="H42" s="9">
        <f t="shared" si="0"/>
        <v>5094654</v>
      </c>
      <c r="I42" s="26">
        <f t="shared" si="1"/>
        <v>0.0025008141567844596</v>
      </c>
    </row>
    <row r="43" spans="2:9" ht="16.5">
      <c r="B43" s="8" t="s">
        <v>76</v>
      </c>
      <c r="C43" s="10">
        <v>4095684</v>
      </c>
      <c r="D43" s="9">
        <v>714682</v>
      </c>
      <c r="E43" s="9">
        <v>420994</v>
      </c>
      <c r="F43" s="9">
        <v>11034</v>
      </c>
      <c r="G43" s="11">
        <v>78612</v>
      </c>
      <c r="H43" s="9">
        <f t="shared" si="0"/>
        <v>5321006</v>
      </c>
      <c r="I43" s="26">
        <f t="shared" si="1"/>
        <v>0.04442931747671186</v>
      </c>
    </row>
    <row r="44" spans="2:9" ht="16.5">
      <c r="B44" s="8" t="s">
        <v>77</v>
      </c>
      <c r="C44" s="10">
        <v>4188847</v>
      </c>
      <c r="D44" s="9">
        <v>736797</v>
      </c>
      <c r="E44" s="9">
        <v>461998</v>
      </c>
      <c r="F44" s="9">
        <v>10097</v>
      </c>
      <c r="G44" s="11">
        <v>73645</v>
      </c>
      <c r="H44" s="9">
        <f t="shared" si="0"/>
        <v>5471384</v>
      </c>
      <c r="I44" s="26">
        <f t="shared" si="1"/>
        <v>0.028261197224735322</v>
      </c>
    </row>
    <row r="45" spans="2:9" ht="16.5">
      <c r="B45" s="8" t="s">
        <v>78</v>
      </c>
      <c r="C45" s="10">
        <v>4313187</v>
      </c>
      <c r="D45" s="9">
        <v>746678</v>
      </c>
      <c r="E45" s="9">
        <v>453315</v>
      </c>
      <c r="F45" s="9">
        <v>10247</v>
      </c>
      <c r="G45" s="11">
        <v>74388</v>
      </c>
      <c r="H45" s="9">
        <f t="shared" si="0"/>
        <v>5597815</v>
      </c>
      <c r="I45" s="26">
        <f t="shared" si="1"/>
        <v>0.023107681712707426</v>
      </c>
    </row>
    <row r="46" spans="2:9" ht="16.5">
      <c r="B46" s="8" t="s">
        <v>79</v>
      </c>
      <c r="C46" s="10">
        <v>4763560</v>
      </c>
      <c r="D46" s="9">
        <v>753302</v>
      </c>
      <c r="E46" s="9">
        <v>461557</v>
      </c>
      <c r="F46" s="9">
        <v>9395</v>
      </c>
      <c r="G46" s="11">
        <v>70619</v>
      </c>
      <c r="H46" s="9">
        <f t="shared" si="0"/>
        <v>6058433</v>
      </c>
      <c r="I46" s="26">
        <f t="shared" si="1"/>
        <v>0.0822853202544207</v>
      </c>
    </row>
    <row r="47" spans="2:9" ht="16.5">
      <c r="B47" s="8" t="s">
        <v>80</v>
      </c>
      <c r="C47" s="10">
        <v>4981708</v>
      </c>
      <c r="D47" s="9">
        <v>763781</v>
      </c>
      <c r="E47" s="9">
        <v>486315</v>
      </c>
      <c r="F47" s="9">
        <v>9344</v>
      </c>
      <c r="G47" s="11">
        <v>71364</v>
      </c>
      <c r="H47" s="9">
        <f t="shared" si="0"/>
        <v>6312512</v>
      </c>
      <c r="I47" s="26">
        <f t="shared" si="1"/>
        <v>0.041938072105443765</v>
      </c>
    </row>
    <row r="48" spans="2:9" ht="16.5">
      <c r="B48" s="8" t="s">
        <v>81</v>
      </c>
      <c r="C48" s="10">
        <v>5159487</v>
      </c>
      <c r="D48" s="9">
        <v>780036</v>
      </c>
      <c r="E48" s="9">
        <v>510387</v>
      </c>
      <c r="F48" s="9">
        <v>9983</v>
      </c>
      <c r="G48" s="11">
        <v>70369</v>
      </c>
      <c r="H48" s="9">
        <f t="shared" si="0"/>
        <v>6530262</v>
      </c>
      <c r="I48" s="26">
        <f t="shared" si="1"/>
        <v>0.03449498393032758</v>
      </c>
    </row>
    <row r="49" spans="2:9" ht="16.5">
      <c r="B49" s="8" t="s">
        <v>82</v>
      </c>
      <c r="C49" s="10">
        <v>5326147</v>
      </c>
      <c r="D49" s="9">
        <v>756872</v>
      </c>
      <c r="E49" s="9">
        <v>503391</v>
      </c>
      <c r="F49" s="9">
        <v>8812</v>
      </c>
      <c r="G49" s="11">
        <v>68125</v>
      </c>
      <c r="H49" s="9">
        <f t="shared" si="0"/>
        <v>6663347</v>
      </c>
      <c r="I49" s="26">
        <f t="shared" si="1"/>
        <v>0.02037973361558847</v>
      </c>
    </row>
    <row r="50" spans="2:9" ht="16.5">
      <c r="B50" s="8" t="s">
        <v>83</v>
      </c>
      <c r="C50" s="10">
        <v>5533267</v>
      </c>
      <c r="D50" s="9">
        <v>827813</v>
      </c>
      <c r="E50" s="9">
        <v>495312</v>
      </c>
      <c r="F50" s="9">
        <v>8801</v>
      </c>
      <c r="G50" s="11">
        <v>57981</v>
      </c>
      <c r="H50" s="9">
        <f t="shared" si="0"/>
        <v>6923174</v>
      </c>
      <c r="I50" s="26">
        <f t="shared" si="1"/>
        <v>0.038993466796791464</v>
      </c>
    </row>
    <row r="51" spans="2:9" ht="16.5">
      <c r="B51" s="8" t="s">
        <v>44</v>
      </c>
      <c r="C51" s="10">
        <v>5639156</v>
      </c>
      <c r="D51" s="9">
        <v>858011</v>
      </c>
      <c r="E51" s="9">
        <v>506187</v>
      </c>
      <c r="F51" s="9">
        <v>8462</v>
      </c>
      <c r="G51" s="11">
        <v>65799</v>
      </c>
      <c r="H51" s="9">
        <f t="shared" si="0"/>
        <v>7077615</v>
      </c>
      <c r="I51" s="26">
        <f t="shared" si="1"/>
        <v>0.022307831639071907</v>
      </c>
    </row>
    <row r="52" spans="2:9" ht="16.5">
      <c r="B52" s="8" t="s">
        <v>45</v>
      </c>
      <c r="C52" s="10">
        <v>5660347</v>
      </c>
      <c r="D52" s="9">
        <v>838712</v>
      </c>
      <c r="E52" s="9">
        <v>523781</v>
      </c>
      <c r="F52" s="9">
        <v>8436</v>
      </c>
      <c r="G52" s="11">
        <v>57810</v>
      </c>
      <c r="H52" s="9">
        <f t="shared" si="0"/>
        <v>7089086</v>
      </c>
      <c r="I52" s="26">
        <f t="shared" si="1"/>
        <v>0.0016207437109817362</v>
      </c>
    </row>
    <row r="53" spans="2:10" ht="16.5">
      <c r="B53" s="8" t="s">
        <v>46</v>
      </c>
      <c r="C53" s="10">
        <v>5745371</v>
      </c>
      <c r="D53" s="9">
        <v>860341</v>
      </c>
      <c r="E53" s="9">
        <v>523799</v>
      </c>
      <c r="F53" s="9">
        <v>8518</v>
      </c>
      <c r="G53" s="11">
        <v>59781</v>
      </c>
      <c r="H53" s="9">
        <f t="shared" si="0"/>
        <v>7197810</v>
      </c>
      <c r="I53" s="26">
        <f t="shared" si="1"/>
        <v>0.015336814929315289</v>
      </c>
      <c r="J53" s="2"/>
    </row>
    <row r="54" spans="2:10" ht="16.5">
      <c r="B54" s="8" t="s">
        <v>84</v>
      </c>
      <c r="C54" s="9">
        <v>5855163</v>
      </c>
      <c r="D54" s="9">
        <v>902317</v>
      </c>
      <c r="E54" s="9">
        <v>528806</v>
      </c>
      <c r="F54" s="9">
        <v>9345</v>
      </c>
      <c r="G54" s="11">
        <v>65409</v>
      </c>
      <c r="H54" s="9">
        <f t="shared" si="0"/>
        <v>7361040</v>
      </c>
      <c r="I54" s="26">
        <f t="shared" si="1"/>
        <v>0.022677731143222732</v>
      </c>
      <c r="J54" s="2"/>
    </row>
    <row r="55" spans="2:9" ht="16.5">
      <c r="B55" s="8" t="s">
        <v>87</v>
      </c>
      <c r="C55" s="10">
        <v>5867901</v>
      </c>
      <c r="D55" s="9">
        <v>901980</v>
      </c>
      <c r="E55" s="9">
        <v>529347</v>
      </c>
      <c r="F55" s="9">
        <v>9566</v>
      </c>
      <c r="G55" s="11">
        <v>65880</v>
      </c>
      <c r="H55" s="9">
        <f t="shared" si="0"/>
        <v>7374674</v>
      </c>
      <c r="I55" s="26">
        <f t="shared" si="1"/>
        <v>0.0018521839305315553</v>
      </c>
    </row>
    <row r="56" spans="2:9" ht="16.5">
      <c r="B56" s="8" t="s">
        <v>88</v>
      </c>
      <c r="C56" s="10">
        <v>5909797</v>
      </c>
      <c r="D56" s="9">
        <v>910717</v>
      </c>
      <c r="E56" s="9">
        <v>531912</v>
      </c>
      <c r="F56" s="9">
        <v>9751</v>
      </c>
      <c r="G56" s="11">
        <v>66528</v>
      </c>
      <c r="H56" s="9">
        <f t="shared" si="0"/>
        <v>7428705</v>
      </c>
      <c r="I56" s="26">
        <f t="shared" si="1"/>
        <v>0.00732656114697409</v>
      </c>
    </row>
    <row r="57" spans="2:9" ht="16.5">
      <c r="B57" s="8" t="s">
        <v>89</v>
      </c>
      <c r="C57" s="10">
        <v>5924472</v>
      </c>
      <c r="D57" s="9">
        <v>922387</v>
      </c>
      <c r="E57" s="9">
        <v>521880</v>
      </c>
      <c r="F57" s="9">
        <v>9530</v>
      </c>
      <c r="G57" s="11">
        <v>66350</v>
      </c>
      <c r="H57" s="9">
        <f t="shared" si="0"/>
        <v>7444619</v>
      </c>
      <c r="I57" s="26">
        <f t="shared" si="1"/>
        <v>0.0021422307118131624</v>
      </c>
    </row>
    <row r="58" spans="2:9" ht="16.5">
      <c r="B58" s="8" t="s">
        <v>90</v>
      </c>
      <c r="C58" s="10">
        <v>5948036</v>
      </c>
      <c r="D58" s="9">
        <v>928894</v>
      </c>
      <c r="E58" s="9">
        <v>523375</v>
      </c>
      <c r="F58" s="9">
        <v>9766</v>
      </c>
      <c r="G58" s="11">
        <v>67511</v>
      </c>
      <c r="H58" s="9">
        <f t="shared" si="0"/>
        <v>7477582</v>
      </c>
      <c r="I58" s="26">
        <f t="shared" si="1"/>
        <v>0.004427761850539296</v>
      </c>
    </row>
    <row r="59" spans="2:9" ht="16.5">
      <c r="B59" s="8" t="s">
        <v>91</v>
      </c>
      <c r="C59" s="10">
        <v>5968760</v>
      </c>
      <c r="D59" s="9">
        <v>940360</v>
      </c>
      <c r="E59" s="9">
        <v>527912</v>
      </c>
      <c r="F59" s="9">
        <v>9801</v>
      </c>
      <c r="G59" s="11">
        <v>68014</v>
      </c>
      <c r="H59" s="9">
        <f t="shared" si="0"/>
        <v>7514847</v>
      </c>
      <c r="I59" s="26">
        <f t="shared" si="1"/>
        <v>0.004983562868317593</v>
      </c>
    </row>
    <row r="60" spans="2:9" ht="16.5">
      <c r="B60" s="8" t="s">
        <v>92</v>
      </c>
      <c r="C60" s="10">
        <v>5969721</v>
      </c>
      <c r="D60" s="9">
        <v>951652</v>
      </c>
      <c r="E60" s="9">
        <v>527224</v>
      </c>
      <c r="F60" s="9">
        <v>9764</v>
      </c>
      <c r="G60" s="11">
        <v>69338</v>
      </c>
      <c r="H60" s="9">
        <f t="shared" si="0"/>
        <v>7527699</v>
      </c>
      <c r="I60" s="26">
        <f t="shared" si="1"/>
        <v>0.0017102144594560607</v>
      </c>
    </row>
    <row r="61" spans="2:9" ht="16.5">
      <c r="B61" s="8" t="s">
        <v>94</v>
      </c>
      <c r="C61" s="10">
        <v>5985331</v>
      </c>
      <c r="D61" s="9">
        <v>956675</v>
      </c>
      <c r="E61" s="9">
        <v>526881</v>
      </c>
      <c r="F61" s="9">
        <v>9984</v>
      </c>
      <c r="G61" s="11">
        <v>70135</v>
      </c>
      <c r="H61" s="9">
        <f t="shared" si="0"/>
        <v>7549006</v>
      </c>
      <c r="I61" s="26">
        <f t="shared" si="1"/>
        <v>0.002830479805316339</v>
      </c>
    </row>
    <row r="62" spans="2:9" ht="16.5">
      <c r="B62" s="8" t="s">
        <v>95</v>
      </c>
      <c r="C62" s="10">
        <v>6007785</v>
      </c>
      <c r="D62" s="9">
        <v>961557</v>
      </c>
      <c r="E62" s="9">
        <v>527601</v>
      </c>
      <c r="F62" s="9">
        <v>9720</v>
      </c>
      <c r="G62" s="11">
        <v>72034</v>
      </c>
      <c r="H62" s="9">
        <f t="shared" si="0"/>
        <v>7578697</v>
      </c>
      <c r="I62" s="26">
        <f t="shared" si="1"/>
        <v>0.003933100596290425</v>
      </c>
    </row>
    <row r="63" spans="2:9" ht="16.5">
      <c r="B63" s="8" t="s">
        <v>96</v>
      </c>
      <c r="C63" s="10">
        <v>6035987</v>
      </c>
      <c r="D63" s="9">
        <v>975598</v>
      </c>
      <c r="E63" s="9">
        <v>527895</v>
      </c>
      <c r="F63" s="9">
        <v>9647</v>
      </c>
      <c r="G63" s="11">
        <v>72548</v>
      </c>
      <c r="H63" s="9">
        <f t="shared" si="0"/>
        <v>7621675</v>
      </c>
      <c r="I63" s="26">
        <f t="shared" si="1"/>
        <v>0.005670895669796536</v>
      </c>
    </row>
    <row r="64" spans="2:9" ht="16.5">
      <c r="B64" s="8" t="s">
        <v>97</v>
      </c>
      <c r="C64" s="10">
        <v>6281145</v>
      </c>
      <c r="D64" s="9">
        <v>984578</v>
      </c>
      <c r="E64" s="9">
        <v>528103</v>
      </c>
      <c r="F64" s="9">
        <v>9547</v>
      </c>
      <c r="G64" s="11">
        <v>71982</v>
      </c>
      <c r="H64" s="9">
        <f t="shared" si="0"/>
        <v>7875355</v>
      </c>
      <c r="I64" s="26">
        <f t="shared" si="1"/>
        <v>0.033284022212964996</v>
      </c>
    </row>
    <row r="65" spans="2:9" ht="16.5">
      <c r="B65" s="8" t="s">
        <v>98</v>
      </c>
      <c r="C65" s="10">
        <f>2219105+4078962</f>
        <v>6298067</v>
      </c>
      <c r="D65" s="9">
        <v>951571</v>
      </c>
      <c r="E65" s="9">
        <v>548829</v>
      </c>
      <c r="F65" s="9">
        <v>11846</v>
      </c>
      <c r="G65" s="11">
        <v>74949</v>
      </c>
      <c r="H65" s="9">
        <f t="shared" si="0"/>
        <v>7885262</v>
      </c>
      <c r="I65" s="26">
        <f t="shared" si="1"/>
        <v>0.0012579750373157782</v>
      </c>
    </row>
    <row r="66" spans="2:9" ht="16.5">
      <c r="B66" s="8" t="s">
        <v>99</v>
      </c>
      <c r="C66" s="10">
        <f>4091154+2439974</f>
        <v>6531128</v>
      </c>
      <c r="D66" s="9">
        <v>936133</v>
      </c>
      <c r="E66" s="9">
        <v>545732</v>
      </c>
      <c r="F66" s="9">
        <v>12783</v>
      </c>
      <c r="G66" s="11">
        <v>74685</v>
      </c>
      <c r="H66" s="9">
        <f t="shared" si="0"/>
        <v>8100461</v>
      </c>
      <c r="I66" s="26">
        <f t="shared" si="1"/>
        <v>0.027291293554989042</v>
      </c>
    </row>
    <row r="67" spans="2:9" ht="16.5">
      <c r="B67" s="8" t="s">
        <v>100</v>
      </c>
      <c r="C67" s="10">
        <v>6552789</v>
      </c>
      <c r="D67" s="9">
        <v>938045</v>
      </c>
      <c r="E67" s="9">
        <v>537865</v>
      </c>
      <c r="F67" s="9">
        <v>12567</v>
      </c>
      <c r="G67" s="11">
        <v>74799</v>
      </c>
      <c r="H67" s="9">
        <f t="shared" si="0"/>
        <v>8116065</v>
      </c>
      <c r="I67" s="26">
        <f t="shared" si="1"/>
        <v>0.0019263101198808315</v>
      </c>
    </row>
    <row r="68" spans="2:9" ht="16.5">
      <c r="B68" s="8" t="s">
        <v>101</v>
      </c>
      <c r="C68" s="10">
        <v>6591154</v>
      </c>
      <c r="D68" s="9">
        <v>920576</v>
      </c>
      <c r="E68" s="9">
        <v>549872</v>
      </c>
      <c r="F68" s="9">
        <v>13710</v>
      </c>
      <c r="G68" s="11">
        <v>75223</v>
      </c>
      <c r="H68" s="9">
        <f t="shared" si="0"/>
        <v>8150535</v>
      </c>
      <c r="I68" s="26">
        <f t="shared" si="1"/>
        <v>0.004247132076936298</v>
      </c>
    </row>
    <row r="69" spans="2:9" ht="16.5">
      <c r="B69" s="8" t="s">
        <v>102</v>
      </c>
      <c r="C69" s="10">
        <v>6608742</v>
      </c>
      <c r="D69" s="9">
        <v>925467</v>
      </c>
      <c r="E69" s="9">
        <v>538812</v>
      </c>
      <c r="F69" s="9">
        <v>12950</v>
      </c>
      <c r="G69" s="11">
        <v>75013</v>
      </c>
      <c r="H69" s="9">
        <f aca="true" t="shared" si="2" ref="H69:H132">SUM(C69:G69)</f>
        <v>8160984</v>
      </c>
      <c r="I69" s="26">
        <f t="shared" si="1"/>
        <v>0.0012820017336285286</v>
      </c>
    </row>
    <row r="70" spans="2:9" ht="16.5">
      <c r="B70" s="8" t="s">
        <v>103</v>
      </c>
      <c r="C70" s="10">
        <v>7155648</v>
      </c>
      <c r="D70" s="9">
        <v>924387</v>
      </c>
      <c r="E70" s="9">
        <v>527681</v>
      </c>
      <c r="F70" s="9">
        <v>13013</v>
      </c>
      <c r="G70" s="11">
        <v>70365</v>
      </c>
      <c r="H70" s="9">
        <f t="shared" si="2"/>
        <v>8691094</v>
      </c>
      <c r="I70" s="26">
        <f aca="true" t="shared" si="3" ref="I70:I133">(H70-H69)/H69</f>
        <v>0.06495662777919918</v>
      </c>
    </row>
    <row r="71" spans="2:9" ht="16.5">
      <c r="B71" s="8" t="s">
        <v>105</v>
      </c>
      <c r="C71" s="10">
        <v>7433501</v>
      </c>
      <c r="D71" s="9">
        <v>923345</v>
      </c>
      <c r="E71" s="9">
        <v>553465</v>
      </c>
      <c r="F71" s="9">
        <v>13590</v>
      </c>
      <c r="G71" s="11">
        <v>65815</v>
      </c>
      <c r="H71" s="9">
        <f t="shared" si="2"/>
        <v>8989716</v>
      </c>
      <c r="I71" s="26">
        <f t="shared" si="3"/>
        <v>0.03435954092775892</v>
      </c>
    </row>
    <row r="72" spans="2:9" ht="16.5">
      <c r="B72" s="8" t="s">
        <v>106</v>
      </c>
      <c r="C72" s="10">
        <v>7480365</v>
      </c>
      <c r="D72" s="9">
        <v>924346</v>
      </c>
      <c r="E72" s="9">
        <v>568703</v>
      </c>
      <c r="F72" s="9">
        <v>14035</v>
      </c>
      <c r="G72" s="11">
        <v>65321</v>
      </c>
      <c r="H72" s="9">
        <f t="shared" si="2"/>
        <v>9052770</v>
      </c>
      <c r="I72" s="26">
        <f t="shared" si="3"/>
        <v>0.007014014680775233</v>
      </c>
    </row>
    <row r="73" spans="2:9" ht="16.5">
      <c r="B73" s="8" t="s">
        <v>107</v>
      </c>
      <c r="C73" s="10">
        <v>7598712</v>
      </c>
      <c r="D73" s="9">
        <v>924031</v>
      </c>
      <c r="E73" s="9">
        <v>581359</v>
      </c>
      <c r="F73" s="9">
        <v>13009</v>
      </c>
      <c r="G73" s="11">
        <v>60482</v>
      </c>
      <c r="H73" s="9">
        <f t="shared" si="2"/>
        <v>9177593</v>
      </c>
      <c r="I73" s="26">
        <f t="shared" si="3"/>
        <v>0.013788376375407748</v>
      </c>
    </row>
    <row r="74" spans="2:9" ht="16.5">
      <c r="B74" s="8" t="s">
        <v>110</v>
      </c>
      <c r="C74" s="10">
        <v>7802364</v>
      </c>
      <c r="D74" s="9">
        <v>937568</v>
      </c>
      <c r="E74" s="9">
        <v>590036</v>
      </c>
      <c r="F74" s="9">
        <v>14012</v>
      </c>
      <c r="G74" s="11">
        <v>61884</v>
      </c>
      <c r="H74" s="9">
        <f t="shared" si="2"/>
        <v>9405864</v>
      </c>
      <c r="I74" s="26">
        <f t="shared" si="3"/>
        <v>0.024872643622352832</v>
      </c>
    </row>
    <row r="75" spans="2:9" ht="16.5">
      <c r="B75" s="8" t="s">
        <v>111</v>
      </c>
      <c r="C75" s="10">
        <v>7900365</v>
      </c>
      <c r="D75" s="9">
        <v>943385</v>
      </c>
      <c r="E75" s="9">
        <v>626684</v>
      </c>
      <c r="F75" s="9">
        <v>13568</v>
      </c>
      <c r="G75" s="11">
        <v>58406</v>
      </c>
      <c r="H75" s="9">
        <f t="shared" si="2"/>
        <v>9542408</v>
      </c>
      <c r="I75" s="26">
        <f t="shared" si="3"/>
        <v>0.014516901371314745</v>
      </c>
    </row>
    <row r="76" spans="2:9" ht="16.5">
      <c r="B76" s="8" t="s">
        <v>112</v>
      </c>
      <c r="C76" s="10">
        <v>8392971</v>
      </c>
      <c r="D76" s="9">
        <v>952300</v>
      </c>
      <c r="E76" s="9">
        <v>652128</v>
      </c>
      <c r="F76" s="9">
        <v>13762</v>
      </c>
      <c r="G76" s="11">
        <v>51032</v>
      </c>
      <c r="H76" s="9">
        <f t="shared" si="2"/>
        <v>10062193</v>
      </c>
      <c r="I76" s="26">
        <f t="shared" si="3"/>
        <v>0.054471051751297996</v>
      </c>
    </row>
    <row r="77" spans="2:9" ht="16.5">
      <c r="B77" s="8" t="s">
        <v>113</v>
      </c>
      <c r="C77" s="10">
        <v>8536802</v>
      </c>
      <c r="D77" s="9">
        <v>958531</v>
      </c>
      <c r="E77" s="9">
        <v>656812</v>
      </c>
      <c r="F77" s="9">
        <v>14038</v>
      </c>
      <c r="G77" s="11">
        <v>53024</v>
      </c>
      <c r="H77" s="9">
        <f t="shared" si="2"/>
        <v>10219207</v>
      </c>
      <c r="I77" s="26">
        <f t="shared" si="3"/>
        <v>0.015604351854511238</v>
      </c>
    </row>
    <row r="78" spans="2:9" ht="16.5">
      <c r="B78" s="8" t="s">
        <v>117</v>
      </c>
      <c r="C78" s="10">
        <v>8563324</v>
      </c>
      <c r="D78" s="9">
        <v>958325</v>
      </c>
      <c r="E78" s="9">
        <v>643215</v>
      </c>
      <c r="F78" s="9">
        <v>14650</v>
      </c>
      <c r="G78" s="11">
        <v>55672</v>
      </c>
      <c r="H78" s="9">
        <f t="shared" si="2"/>
        <v>10235186</v>
      </c>
      <c r="I78" s="26">
        <f t="shared" si="3"/>
        <v>0.0015636242616476992</v>
      </c>
    </row>
    <row r="79" spans="2:9" ht="16.5">
      <c r="B79" s="8" t="s">
        <v>116</v>
      </c>
      <c r="C79" s="10">
        <v>8593685</v>
      </c>
      <c r="D79" s="9">
        <v>958924</v>
      </c>
      <c r="E79" s="9">
        <v>634458</v>
      </c>
      <c r="F79" s="9">
        <v>15012</v>
      </c>
      <c r="G79" s="11">
        <v>56825</v>
      </c>
      <c r="H79" s="9">
        <f t="shared" si="2"/>
        <v>10258904</v>
      </c>
      <c r="I79" s="26">
        <f t="shared" si="3"/>
        <v>0.0023173003402185365</v>
      </c>
    </row>
    <row r="80" spans="2:9" ht="16.5">
      <c r="B80" s="8" t="s">
        <v>118</v>
      </c>
      <c r="C80" s="10">
        <v>8638456</v>
      </c>
      <c r="D80" s="9">
        <v>960034</v>
      </c>
      <c r="E80" s="9">
        <v>621982</v>
      </c>
      <c r="F80" s="9">
        <v>14985</v>
      </c>
      <c r="G80" s="11">
        <v>57834</v>
      </c>
      <c r="H80" s="9">
        <f t="shared" si="2"/>
        <v>10293291</v>
      </c>
      <c r="I80" s="26">
        <f t="shared" si="3"/>
        <v>0.0033519175147754573</v>
      </c>
    </row>
    <row r="81" spans="2:9" ht="16.5">
      <c r="B81" s="8" t="s">
        <v>119</v>
      </c>
      <c r="C81" s="10">
        <v>8720035</v>
      </c>
      <c r="D81" s="9">
        <v>961553</v>
      </c>
      <c r="E81" s="9">
        <v>631025</v>
      </c>
      <c r="F81" s="9">
        <v>15042</v>
      </c>
      <c r="G81" s="11">
        <v>56032</v>
      </c>
      <c r="H81" s="9">
        <f t="shared" si="2"/>
        <v>10383687</v>
      </c>
      <c r="I81" s="26">
        <f t="shared" si="3"/>
        <v>0.008782030936461429</v>
      </c>
    </row>
    <row r="82" spans="2:9" ht="16.5">
      <c r="B82" s="8" t="s">
        <v>120</v>
      </c>
      <c r="C82" s="10">
        <v>8954436</v>
      </c>
      <c r="D82" s="9">
        <v>970357</v>
      </c>
      <c r="E82" s="9">
        <v>640226</v>
      </c>
      <c r="F82" s="9">
        <v>15013</v>
      </c>
      <c r="G82" s="11">
        <v>54029</v>
      </c>
      <c r="H82" s="9">
        <f t="shared" si="2"/>
        <v>10634061</v>
      </c>
      <c r="I82" s="26">
        <f t="shared" si="3"/>
        <v>0.024112244523549296</v>
      </c>
    </row>
    <row r="83" spans="2:9" ht="16.5">
      <c r="B83" s="8" t="s">
        <v>122</v>
      </c>
      <c r="C83" s="10">
        <v>8994652</v>
      </c>
      <c r="D83" s="9">
        <v>980356</v>
      </c>
      <c r="E83" s="9">
        <v>638525</v>
      </c>
      <c r="F83" s="9">
        <v>14985</v>
      </c>
      <c r="G83" s="11">
        <v>55037</v>
      </c>
      <c r="H83" s="9">
        <f t="shared" si="2"/>
        <v>10683555</v>
      </c>
      <c r="I83" s="26">
        <f t="shared" si="3"/>
        <v>0.004654289645319883</v>
      </c>
    </row>
    <row r="84" spans="2:9" ht="16.5">
      <c r="B84" s="8" t="s">
        <v>123</v>
      </c>
      <c r="C84" s="10">
        <v>9075912</v>
      </c>
      <c r="D84" s="9">
        <v>986236</v>
      </c>
      <c r="E84" s="9">
        <v>638664</v>
      </c>
      <c r="F84" s="9">
        <v>15033</v>
      </c>
      <c r="G84" s="11">
        <v>54032</v>
      </c>
      <c r="H84" s="9">
        <f t="shared" si="2"/>
        <v>10769877</v>
      </c>
      <c r="I84" s="26">
        <f t="shared" si="3"/>
        <v>0.008079894754133806</v>
      </c>
    </row>
    <row r="85" spans="2:9" ht="16.5">
      <c r="B85" s="8" t="s">
        <v>124</v>
      </c>
      <c r="C85" s="10">
        <v>9103256</v>
      </c>
      <c r="D85" s="9">
        <v>991235</v>
      </c>
      <c r="E85" s="9">
        <v>620475</v>
      </c>
      <c r="F85" s="9">
        <v>15185</v>
      </c>
      <c r="G85" s="11">
        <v>55102</v>
      </c>
      <c r="H85" s="9">
        <f t="shared" si="2"/>
        <v>10785253</v>
      </c>
      <c r="I85" s="26">
        <f t="shared" si="3"/>
        <v>0.0014276857572282395</v>
      </c>
    </row>
    <row r="86" spans="2:9" ht="16.5">
      <c r="B86" s="8" t="s">
        <v>125</v>
      </c>
      <c r="C86" s="10">
        <v>9107264</v>
      </c>
      <c r="D86" s="9">
        <v>996782</v>
      </c>
      <c r="E86" s="9">
        <v>630584</v>
      </c>
      <c r="F86" s="9">
        <v>15855</v>
      </c>
      <c r="G86" s="11">
        <v>55652</v>
      </c>
      <c r="H86" s="9">
        <f t="shared" si="2"/>
        <v>10806137</v>
      </c>
      <c r="I86" s="26">
        <f t="shared" si="3"/>
        <v>0.0019363477147916698</v>
      </c>
    </row>
    <row r="87" spans="2:9" ht="16.5">
      <c r="B87" s="5" t="s">
        <v>126</v>
      </c>
      <c r="C87" s="10">
        <v>9175562</v>
      </c>
      <c r="D87" s="9">
        <v>1026854</v>
      </c>
      <c r="E87" s="9">
        <v>632453</v>
      </c>
      <c r="F87" s="9">
        <v>15987</v>
      </c>
      <c r="G87" s="11">
        <v>55042</v>
      </c>
      <c r="H87" s="9">
        <f t="shared" si="2"/>
        <v>10905898</v>
      </c>
      <c r="I87" s="26">
        <f t="shared" si="3"/>
        <v>0.0092318836971991</v>
      </c>
    </row>
    <row r="88" spans="2:9" ht="16.5">
      <c r="B88" s="5" t="s">
        <v>127</v>
      </c>
      <c r="C88" s="10">
        <v>9193795</v>
      </c>
      <c r="D88" s="9">
        <v>1053357</v>
      </c>
      <c r="E88" s="9">
        <v>634223</v>
      </c>
      <c r="F88" s="9">
        <v>16032</v>
      </c>
      <c r="G88" s="11">
        <v>55198</v>
      </c>
      <c r="H88" s="9">
        <f t="shared" si="2"/>
        <v>10952605</v>
      </c>
      <c r="I88" s="26">
        <f t="shared" si="3"/>
        <v>0.004282728483248239</v>
      </c>
    </row>
    <row r="89" spans="2:9" ht="16.5">
      <c r="B89" s="5" t="s">
        <v>128</v>
      </c>
      <c r="C89" s="10">
        <v>9228103</v>
      </c>
      <c r="D89" s="9">
        <v>1083524</v>
      </c>
      <c r="E89" s="9">
        <v>643370</v>
      </c>
      <c r="F89" s="9">
        <v>13206</v>
      </c>
      <c r="G89" s="11">
        <v>55029</v>
      </c>
      <c r="H89" s="9">
        <f t="shared" si="2"/>
        <v>11023232</v>
      </c>
      <c r="I89" s="26">
        <f t="shared" si="3"/>
        <v>0.006448420261663777</v>
      </c>
    </row>
    <row r="90" spans="2:9" ht="16.5">
      <c r="B90" s="5" t="s">
        <v>129</v>
      </c>
      <c r="C90" s="10">
        <v>9315879</v>
      </c>
      <c r="D90" s="9">
        <v>1095878</v>
      </c>
      <c r="E90" s="9">
        <v>638546</v>
      </c>
      <c r="F90" s="9">
        <v>14506</v>
      </c>
      <c r="G90" s="11">
        <v>56024</v>
      </c>
      <c r="H90" s="9">
        <f t="shared" si="2"/>
        <v>11120833</v>
      </c>
      <c r="I90" s="26">
        <f t="shared" si="3"/>
        <v>0.00885411828400237</v>
      </c>
    </row>
    <row r="91" spans="2:9" ht="16.5">
      <c r="B91" s="5" t="s">
        <v>130</v>
      </c>
      <c r="C91" s="10">
        <v>9387742</v>
      </c>
      <c r="D91" s="9">
        <v>1099246</v>
      </c>
      <c r="E91" s="9">
        <v>642240</v>
      </c>
      <c r="F91" s="9">
        <v>14662</v>
      </c>
      <c r="G91" s="11">
        <v>55422</v>
      </c>
      <c r="H91" s="9">
        <f t="shared" si="2"/>
        <v>11199312</v>
      </c>
      <c r="I91" s="26">
        <f t="shared" si="3"/>
        <v>0.007056935393238977</v>
      </c>
    </row>
    <row r="92" spans="2:9" ht="16.5">
      <c r="B92" s="5" t="s">
        <v>131</v>
      </c>
      <c r="C92" s="10">
        <v>9408724</v>
      </c>
      <c r="D92" s="9">
        <v>1105235</v>
      </c>
      <c r="E92" s="9">
        <v>643782</v>
      </c>
      <c r="F92" s="9">
        <v>14209</v>
      </c>
      <c r="G92" s="11">
        <v>55893</v>
      </c>
      <c r="H92" s="9">
        <f t="shared" si="2"/>
        <v>11227843</v>
      </c>
      <c r="I92" s="26">
        <f t="shared" si="3"/>
        <v>0.0025475672076999017</v>
      </c>
    </row>
    <row r="93" spans="2:9" ht="16.5">
      <c r="B93" s="5" t="s">
        <v>132</v>
      </c>
      <c r="C93" s="12">
        <v>9421752</v>
      </c>
      <c r="D93" s="12">
        <v>1109853</v>
      </c>
      <c r="E93" s="12">
        <v>638915</v>
      </c>
      <c r="F93" s="12">
        <v>14352</v>
      </c>
      <c r="G93" s="12">
        <v>57852</v>
      </c>
      <c r="H93" s="9">
        <f t="shared" si="2"/>
        <v>11242724</v>
      </c>
      <c r="I93" s="26">
        <f t="shared" si="3"/>
        <v>0.0013253658783793111</v>
      </c>
    </row>
    <row r="94" spans="2:9" ht="16.5">
      <c r="B94" s="5" t="s">
        <v>133</v>
      </c>
      <c r="C94" s="12">
        <v>9486872</v>
      </c>
      <c r="D94" s="12">
        <v>1113567</v>
      </c>
      <c r="E94" s="12">
        <v>640925</v>
      </c>
      <c r="F94" s="12">
        <v>14853</v>
      </c>
      <c r="G94" s="12">
        <v>56852</v>
      </c>
      <c r="H94" s="9">
        <f t="shared" si="2"/>
        <v>11313069</v>
      </c>
      <c r="I94" s="26">
        <f t="shared" si="3"/>
        <v>0.0062569355967468385</v>
      </c>
    </row>
    <row r="95" spans="2:9" ht="16.5">
      <c r="B95" s="5" t="s">
        <v>134</v>
      </c>
      <c r="C95" s="12">
        <v>9491564</v>
      </c>
      <c r="D95" s="12">
        <v>1125825</v>
      </c>
      <c r="E95" s="12">
        <v>641305</v>
      </c>
      <c r="F95" s="12">
        <v>14892</v>
      </c>
      <c r="G95" s="12">
        <v>57233</v>
      </c>
      <c r="H95" s="9">
        <f t="shared" si="2"/>
        <v>11330819</v>
      </c>
      <c r="I95" s="26">
        <f t="shared" si="3"/>
        <v>0.0015689818562938137</v>
      </c>
    </row>
    <row r="96" spans="2:9" ht="16.5">
      <c r="B96" s="5" t="s">
        <v>136</v>
      </c>
      <c r="C96" s="12">
        <v>9550364</v>
      </c>
      <c r="D96" s="12">
        <v>1129852</v>
      </c>
      <c r="E96" s="12">
        <v>642352</v>
      </c>
      <c r="F96" s="12">
        <v>15032</v>
      </c>
      <c r="G96" s="12">
        <v>57459</v>
      </c>
      <c r="H96" s="9">
        <f t="shared" si="2"/>
        <v>11395059</v>
      </c>
      <c r="I96" s="26">
        <f t="shared" si="3"/>
        <v>0.005669493087834163</v>
      </c>
    </row>
    <row r="97" spans="2:9" ht="16.5">
      <c r="B97" s="5" t="s">
        <v>137</v>
      </c>
      <c r="C97" s="12">
        <v>9635489</v>
      </c>
      <c r="D97" s="12">
        <v>1138542</v>
      </c>
      <c r="E97" s="12">
        <v>664239</v>
      </c>
      <c r="F97" s="12">
        <v>14883</v>
      </c>
      <c r="G97" s="12">
        <v>58435</v>
      </c>
      <c r="H97" s="9">
        <f t="shared" si="2"/>
        <v>11511588</v>
      </c>
      <c r="I97" s="26">
        <f t="shared" si="3"/>
        <v>0.010226274387872849</v>
      </c>
    </row>
    <row r="98" spans="2:9" ht="16.5">
      <c r="B98" s="5" t="s">
        <v>138</v>
      </c>
      <c r="C98" s="12">
        <v>9651136</v>
      </c>
      <c r="D98" s="12">
        <v>1145235</v>
      </c>
      <c r="E98" s="12">
        <v>658645</v>
      </c>
      <c r="F98" s="12">
        <v>14953</v>
      </c>
      <c r="G98" s="12">
        <v>59445</v>
      </c>
      <c r="H98" s="9">
        <f t="shared" si="2"/>
        <v>11529414</v>
      </c>
      <c r="I98" s="26">
        <f t="shared" si="3"/>
        <v>0.0015485265803466906</v>
      </c>
    </row>
    <row r="99" spans="2:9" ht="16.5">
      <c r="B99" s="5" t="s">
        <v>140</v>
      </c>
      <c r="C99" s="12">
        <v>9759234</v>
      </c>
      <c r="D99" s="12">
        <v>1156783</v>
      </c>
      <c r="E99" s="12">
        <v>657235</v>
      </c>
      <c r="F99" s="12">
        <v>13785</v>
      </c>
      <c r="G99" s="12">
        <v>59897</v>
      </c>
      <c r="H99" s="9">
        <f t="shared" si="2"/>
        <v>11646934</v>
      </c>
      <c r="I99" s="26">
        <f t="shared" si="3"/>
        <v>0.010193059248284432</v>
      </c>
    </row>
    <row r="100" spans="2:9" ht="16.5">
      <c r="B100" s="5" t="s">
        <v>141</v>
      </c>
      <c r="C100" s="12">
        <v>9926489</v>
      </c>
      <c r="D100" s="12">
        <v>1176853</v>
      </c>
      <c r="E100" s="12">
        <v>668324</v>
      </c>
      <c r="F100" s="12">
        <v>13609</v>
      </c>
      <c r="G100" s="12">
        <v>60332</v>
      </c>
      <c r="H100" s="9">
        <f t="shared" si="2"/>
        <v>11845607</v>
      </c>
      <c r="I100" s="26">
        <f t="shared" si="3"/>
        <v>0.017057965641429754</v>
      </c>
    </row>
    <row r="101" spans="2:9" ht="16.5">
      <c r="B101" s="5" t="s">
        <v>143</v>
      </c>
      <c r="C101" s="12">
        <v>10094230</v>
      </c>
      <c r="D101" s="12">
        <v>1185435</v>
      </c>
      <c r="E101" s="12">
        <v>670087</v>
      </c>
      <c r="F101" s="12">
        <v>12035</v>
      </c>
      <c r="G101" s="12">
        <v>59456</v>
      </c>
      <c r="H101" s="9">
        <f t="shared" si="2"/>
        <v>12021243</v>
      </c>
      <c r="I101" s="26">
        <f t="shared" si="3"/>
        <v>0.014827100038014093</v>
      </c>
    </row>
    <row r="102" spans="2:9" ht="16.5">
      <c r="B102" s="5" t="s">
        <v>144</v>
      </c>
      <c r="C102" s="12">
        <f>3198248+7534798</f>
        <v>10733046</v>
      </c>
      <c r="D102" s="12">
        <v>1395029</v>
      </c>
      <c r="E102" s="12">
        <v>660934</v>
      </c>
      <c r="F102" s="12">
        <v>9343</v>
      </c>
      <c r="G102" s="12">
        <v>53290</v>
      </c>
      <c r="H102" s="9">
        <f t="shared" si="2"/>
        <v>12851642</v>
      </c>
      <c r="I102" s="26">
        <f t="shared" si="3"/>
        <v>0.06907763198863878</v>
      </c>
    </row>
    <row r="103" spans="2:9" ht="16.5">
      <c r="B103" s="5" t="s">
        <v>146</v>
      </c>
      <c r="C103" s="12">
        <f>3325481+7528874</f>
        <v>10854355</v>
      </c>
      <c r="D103" s="12">
        <v>1336434</v>
      </c>
      <c r="E103" s="12">
        <v>668896</v>
      </c>
      <c r="F103" s="12">
        <v>9949</v>
      </c>
      <c r="G103" s="12">
        <v>43710</v>
      </c>
      <c r="H103" s="9">
        <f t="shared" si="2"/>
        <v>12913344</v>
      </c>
      <c r="I103" s="26">
        <f t="shared" si="3"/>
        <v>0.004801098567793905</v>
      </c>
    </row>
    <row r="104" spans="2:9" ht="16.5">
      <c r="B104" s="5" t="s">
        <v>149</v>
      </c>
      <c r="C104" s="12">
        <v>10964478</v>
      </c>
      <c r="D104" s="12">
        <v>1358765</v>
      </c>
      <c r="E104" s="12">
        <v>682537</v>
      </c>
      <c r="F104" s="12">
        <v>9975</v>
      </c>
      <c r="G104" s="12">
        <v>50104</v>
      </c>
      <c r="H104" s="9">
        <f t="shared" si="2"/>
        <v>13065859</v>
      </c>
      <c r="I104" s="26">
        <f t="shared" si="3"/>
        <v>0.011810651059864896</v>
      </c>
    </row>
    <row r="105" spans="2:9" ht="16.5">
      <c r="B105" s="5" t="s">
        <v>150</v>
      </c>
      <c r="C105" s="12">
        <v>11046923</v>
      </c>
      <c r="D105" s="12">
        <v>1383021</v>
      </c>
      <c r="E105" s="12">
        <v>691463</v>
      </c>
      <c r="F105" s="12">
        <v>9962</v>
      </c>
      <c r="G105" s="12">
        <v>55298</v>
      </c>
      <c r="H105" s="9">
        <f t="shared" si="2"/>
        <v>13186667</v>
      </c>
      <c r="I105" s="26">
        <f t="shared" si="3"/>
        <v>0.009246081715714213</v>
      </c>
    </row>
    <row r="106" spans="2:9" ht="16.5">
      <c r="B106" s="5" t="s">
        <v>148</v>
      </c>
      <c r="C106" s="12">
        <v>11133046</v>
      </c>
      <c r="D106" s="12">
        <v>1403358</v>
      </c>
      <c r="E106" s="12">
        <v>698846</v>
      </c>
      <c r="F106" s="12">
        <v>9980</v>
      </c>
      <c r="G106" s="12">
        <v>58123</v>
      </c>
      <c r="H106" s="9">
        <f t="shared" si="2"/>
        <v>13303353</v>
      </c>
      <c r="I106" s="26">
        <f t="shared" si="3"/>
        <v>0.008848786429504893</v>
      </c>
    </row>
    <row r="107" spans="2:9" ht="16.5">
      <c r="B107" s="5" t="s">
        <v>152</v>
      </c>
      <c r="C107" s="12">
        <f>3448144+7823720</f>
        <v>11271864</v>
      </c>
      <c r="D107" s="12">
        <v>1430874</v>
      </c>
      <c r="E107" s="12">
        <v>813594</v>
      </c>
      <c r="F107" s="12">
        <v>10371</v>
      </c>
      <c r="G107" s="12">
        <v>43875</v>
      </c>
      <c r="H107" s="9">
        <f t="shared" si="2"/>
        <v>13570578</v>
      </c>
      <c r="I107" s="26">
        <f t="shared" si="3"/>
        <v>0.02008704121434649</v>
      </c>
    </row>
    <row r="108" spans="2:9" ht="16.5">
      <c r="B108" s="5" t="s">
        <v>154</v>
      </c>
      <c r="C108" s="12">
        <v>11386458</v>
      </c>
      <c r="D108" s="12">
        <v>1456684</v>
      </c>
      <c r="E108" s="12">
        <v>834682</v>
      </c>
      <c r="F108" s="12">
        <v>10854</v>
      </c>
      <c r="G108" s="12">
        <v>45870</v>
      </c>
      <c r="H108" s="9">
        <f t="shared" si="2"/>
        <v>13734548</v>
      </c>
      <c r="I108" s="26">
        <f t="shared" si="3"/>
        <v>0.01208275727091359</v>
      </c>
    </row>
    <row r="109" spans="2:9" ht="16.5">
      <c r="B109" s="5" t="s">
        <v>155</v>
      </c>
      <c r="C109" s="12">
        <v>11624277</v>
      </c>
      <c r="D109" s="12">
        <v>1430425</v>
      </c>
      <c r="E109" s="12">
        <v>777951</v>
      </c>
      <c r="F109" s="12">
        <v>10763</v>
      </c>
      <c r="G109" s="12">
        <v>42030</v>
      </c>
      <c r="H109" s="9">
        <f t="shared" si="2"/>
        <v>13885446</v>
      </c>
      <c r="I109" s="26">
        <f t="shared" si="3"/>
        <v>0.010986746706189385</v>
      </c>
    </row>
    <row r="110" spans="2:9" ht="16.5">
      <c r="B110" s="5" t="s">
        <v>156</v>
      </c>
      <c r="C110" s="12">
        <v>11250428</v>
      </c>
      <c r="D110" s="12">
        <v>1390710</v>
      </c>
      <c r="E110" s="12">
        <v>792385</v>
      </c>
      <c r="F110" s="12">
        <v>10737</v>
      </c>
      <c r="G110" s="12">
        <v>42741</v>
      </c>
      <c r="H110" s="9">
        <f t="shared" si="2"/>
        <v>13487001</v>
      </c>
      <c r="I110" s="26">
        <f t="shared" si="3"/>
        <v>-0.02869515318413251</v>
      </c>
    </row>
    <row r="111" spans="2:9" ht="16.5">
      <c r="B111" s="5" t="s">
        <v>157</v>
      </c>
      <c r="C111" s="12">
        <v>11151994</v>
      </c>
      <c r="D111" s="12">
        <v>1378878</v>
      </c>
      <c r="E111" s="12">
        <v>794277</v>
      </c>
      <c r="F111" s="12">
        <v>10548</v>
      </c>
      <c r="G111" s="12">
        <v>42270</v>
      </c>
      <c r="H111" s="9">
        <f t="shared" si="2"/>
        <v>13377967</v>
      </c>
      <c r="I111" s="26">
        <f t="shared" si="3"/>
        <v>-0.008084376949330693</v>
      </c>
    </row>
    <row r="112" spans="2:9" ht="16.5">
      <c r="B112" s="5" t="s">
        <v>158</v>
      </c>
      <c r="C112" s="12">
        <v>11829825</v>
      </c>
      <c r="D112" s="12">
        <v>1380600</v>
      </c>
      <c r="E112" s="12">
        <v>797004</v>
      </c>
      <c r="F112" s="12">
        <v>10767</v>
      </c>
      <c r="G112" s="12">
        <v>42429</v>
      </c>
      <c r="H112" s="9">
        <f t="shared" si="2"/>
        <v>14060625</v>
      </c>
      <c r="I112" s="26">
        <f t="shared" si="3"/>
        <v>0.0510285307177092</v>
      </c>
    </row>
    <row r="113" spans="2:9" ht="16.5">
      <c r="B113" s="5" t="s">
        <v>159</v>
      </c>
      <c r="C113" s="12">
        <v>11957026</v>
      </c>
      <c r="D113" s="12">
        <v>1386091</v>
      </c>
      <c r="E113" s="12">
        <v>815798</v>
      </c>
      <c r="F113" s="12">
        <v>10713</v>
      </c>
      <c r="G113" s="12">
        <v>42085</v>
      </c>
      <c r="H113" s="9">
        <f t="shared" si="2"/>
        <v>14211713</v>
      </c>
      <c r="I113" s="26">
        <f t="shared" si="3"/>
        <v>0.010745468284660177</v>
      </c>
    </row>
    <row r="114" spans="2:9" ht="16.5">
      <c r="B114" s="5" t="s">
        <v>160</v>
      </c>
      <c r="C114" s="12">
        <v>11838847</v>
      </c>
      <c r="D114" s="12">
        <v>1358784</v>
      </c>
      <c r="E114" s="12">
        <v>827105</v>
      </c>
      <c r="F114" s="12">
        <v>10822</v>
      </c>
      <c r="G114" s="12">
        <v>42204</v>
      </c>
      <c r="H114" s="9">
        <f t="shared" si="2"/>
        <v>14077762</v>
      </c>
      <c r="I114" s="26">
        <f t="shared" si="3"/>
        <v>-0.009425394391232078</v>
      </c>
    </row>
    <row r="115" spans="2:9" ht="16.5">
      <c r="B115" s="5" t="s">
        <v>161</v>
      </c>
      <c r="C115" s="12">
        <v>12245948</v>
      </c>
      <c r="D115" s="12">
        <v>1379945</v>
      </c>
      <c r="E115" s="12">
        <v>861241</v>
      </c>
      <c r="F115" s="12">
        <v>10944</v>
      </c>
      <c r="G115" s="12">
        <v>40157</v>
      </c>
      <c r="H115" s="9">
        <f t="shared" si="2"/>
        <v>14538235</v>
      </c>
      <c r="I115" s="26">
        <f t="shared" si="3"/>
        <v>0.032709247393158086</v>
      </c>
    </row>
    <row r="116" spans="2:9" ht="16.5">
      <c r="B116" s="5" t="s">
        <v>162</v>
      </c>
      <c r="C116" s="12">
        <v>12341085</v>
      </c>
      <c r="D116" s="12">
        <v>1386723</v>
      </c>
      <c r="E116" s="12">
        <v>857111</v>
      </c>
      <c r="F116" s="12">
        <v>10996</v>
      </c>
      <c r="G116" s="12">
        <v>30145</v>
      </c>
      <c r="H116" s="9">
        <f t="shared" si="2"/>
        <v>14626060</v>
      </c>
      <c r="I116" s="26">
        <f t="shared" si="3"/>
        <v>0.006040967146287015</v>
      </c>
    </row>
    <row r="117" spans="2:9" ht="16.5">
      <c r="B117" s="5" t="s">
        <v>163</v>
      </c>
      <c r="C117" s="12">
        <v>13352520</v>
      </c>
      <c r="D117" s="12">
        <v>1377900</v>
      </c>
      <c r="E117" s="12">
        <v>857170</v>
      </c>
      <c r="F117" s="12">
        <v>11000</v>
      </c>
      <c r="G117" s="12">
        <v>29974</v>
      </c>
      <c r="H117" s="9">
        <f t="shared" si="2"/>
        <v>15628564</v>
      </c>
      <c r="I117" s="26">
        <f t="shared" si="3"/>
        <v>0.06854231419808206</v>
      </c>
    </row>
    <row r="118" spans="2:9" ht="16.5">
      <c r="B118" s="5" t="s">
        <v>164</v>
      </c>
      <c r="C118" s="12">
        <v>13287553</v>
      </c>
      <c r="D118" s="12">
        <v>1376088</v>
      </c>
      <c r="E118" s="12">
        <v>857740</v>
      </c>
      <c r="F118" s="12">
        <v>10471</v>
      </c>
      <c r="G118" s="12">
        <v>29703</v>
      </c>
      <c r="H118" s="9">
        <f t="shared" si="2"/>
        <v>15561555</v>
      </c>
      <c r="I118" s="26">
        <f t="shared" si="3"/>
        <v>-0.004287598016042933</v>
      </c>
    </row>
    <row r="119" spans="2:9" ht="16.5">
      <c r="B119" s="5" t="s">
        <v>165</v>
      </c>
      <c r="C119" s="12">
        <f>9422074+3909060</f>
        <v>13331134</v>
      </c>
      <c r="D119" s="12">
        <v>1367316</v>
      </c>
      <c r="E119" s="12">
        <v>853378</v>
      </c>
      <c r="F119" s="12">
        <v>10827</v>
      </c>
      <c r="G119" s="12">
        <v>29608</v>
      </c>
      <c r="H119" s="9">
        <f t="shared" si="2"/>
        <v>15592263</v>
      </c>
      <c r="I119" s="26">
        <f t="shared" si="3"/>
        <v>0.001973324645255567</v>
      </c>
    </row>
    <row r="120" spans="2:9" ht="16.5">
      <c r="B120" s="5" t="s">
        <v>166</v>
      </c>
      <c r="C120" s="12">
        <f>9434738+3890381</f>
        <v>13325119</v>
      </c>
      <c r="D120" s="12">
        <v>1314785</v>
      </c>
      <c r="E120" s="12">
        <v>850582</v>
      </c>
      <c r="F120" s="12">
        <v>10583</v>
      </c>
      <c r="G120" s="12">
        <v>29697</v>
      </c>
      <c r="H120" s="9">
        <f t="shared" si="2"/>
        <v>15530766</v>
      </c>
      <c r="I120" s="26">
        <f t="shared" si="3"/>
        <v>-0.003944071492380548</v>
      </c>
    </row>
    <row r="121" spans="2:9" ht="16.5">
      <c r="B121" s="5" t="s">
        <v>167</v>
      </c>
      <c r="C121" s="12">
        <v>13336897</v>
      </c>
      <c r="D121" s="12">
        <v>1325476</v>
      </c>
      <c r="E121" s="12">
        <v>853876</v>
      </c>
      <c r="F121" s="12">
        <v>10487</v>
      </c>
      <c r="G121" s="12">
        <v>30317</v>
      </c>
      <c r="H121" s="9">
        <f t="shared" si="2"/>
        <v>15557053</v>
      </c>
      <c r="I121" s="26">
        <f t="shared" si="3"/>
        <v>0.0016925758845378264</v>
      </c>
    </row>
    <row r="122" spans="2:9" ht="16.5">
      <c r="B122" s="5" t="s">
        <v>168</v>
      </c>
      <c r="C122" s="12">
        <v>13488768</v>
      </c>
      <c r="D122" s="12">
        <v>1385476</v>
      </c>
      <c r="E122" s="12">
        <v>864876</v>
      </c>
      <c r="F122" s="12">
        <v>10681</v>
      </c>
      <c r="G122" s="12">
        <v>30971</v>
      </c>
      <c r="H122" s="9">
        <f t="shared" si="2"/>
        <v>15780772</v>
      </c>
      <c r="I122" s="26">
        <f t="shared" si="3"/>
        <v>0.014380551380778867</v>
      </c>
    </row>
    <row r="123" spans="2:9" ht="16.5">
      <c r="B123" s="5" t="s">
        <v>169</v>
      </c>
      <c r="C123" s="12">
        <f>9712655+4024222</f>
        <v>13736877</v>
      </c>
      <c r="D123" s="12">
        <v>1437663</v>
      </c>
      <c r="E123" s="12">
        <v>902769</v>
      </c>
      <c r="F123" s="12">
        <v>10963</v>
      </c>
      <c r="G123" s="12">
        <v>31257</v>
      </c>
      <c r="H123" s="9">
        <f t="shared" si="2"/>
        <v>16119529</v>
      </c>
      <c r="I123" s="26">
        <f t="shared" si="3"/>
        <v>0.021466440298358026</v>
      </c>
    </row>
    <row r="124" spans="2:9" ht="16.5">
      <c r="B124" s="5" t="s">
        <v>170</v>
      </c>
      <c r="C124" s="12">
        <v>13978174</v>
      </c>
      <c r="D124" s="12">
        <v>1458793</v>
      </c>
      <c r="E124" s="12">
        <v>894831</v>
      </c>
      <c r="F124" s="12">
        <v>10743</v>
      </c>
      <c r="G124" s="12">
        <v>31581</v>
      </c>
      <c r="H124" s="9">
        <f t="shared" si="2"/>
        <v>16374122</v>
      </c>
      <c r="I124" s="26">
        <f t="shared" si="3"/>
        <v>0.01579407189875089</v>
      </c>
    </row>
    <row r="125" spans="2:9" ht="16.5">
      <c r="B125" s="5" t="s">
        <v>171</v>
      </c>
      <c r="C125" s="12">
        <f>10542272+4023010</f>
        <v>14565282</v>
      </c>
      <c r="D125" s="12">
        <v>1445398</v>
      </c>
      <c r="E125" s="12">
        <v>893441</v>
      </c>
      <c r="F125" s="12">
        <v>10794</v>
      </c>
      <c r="G125" s="12">
        <v>31249</v>
      </c>
      <c r="H125" s="9">
        <f t="shared" si="2"/>
        <v>16946164</v>
      </c>
      <c r="I125" s="26">
        <f t="shared" si="3"/>
        <v>0.034935735790902256</v>
      </c>
    </row>
    <row r="126" spans="2:9" ht="16.5">
      <c r="B126" s="5" t="s">
        <v>173</v>
      </c>
      <c r="C126" s="12">
        <f>3373915+11568327</f>
        <v>14942242</v>
      </c>
      <c r="D126" s="12">
        <v>1851519</v>
      </c>
      <c r="E126" s="12">
        <v>926057</v>
      </c>
      <c r="F126" s="12">
        <v>11200</v>
      </c>
      <c r="G126" s="12">
        <v>31507</v>
      </c>
      <c r="H126" s="9">
        <f t="shared" si="2"/>
        <v>17762525</v>
      </c>
      <c r="I126" s="26">
        <f t="shared" si="3"/>
        <v>0.048173793195911474</v>
      </c>
    </row>
    <row r="127" spans="2:9" ht="16.5">
      <c r="B127" s="5" t="s">
        <v>174</v>
      </c>
      <c r="C127" s="12">
        <f>11579558+3375846</f>
        <v>14955404</v>
      </c>
      <c r="D127" s="12">
        <v>1854032</v>
      </c>
      <c r="E127" s="12">
        <v>892661</v>
      </c>
      <c r="F127" s="12">
        <v>11011</v>
      </c>
      <c r="G127" s="12">
        <v>31566</v>
      </c>
      <c r="H127" s="9">
        <f t="shared" si="2"/>
        <v>17744674</v>
      </c>
      <c r="I127" s="26">
        <f t="shared" si="3"/>
        <v>-0.001004980992285725</v>
      </c>
    </row>
    <row r="128" spans="2:9" ht="16.5">
      <c r="B128" s="5" t="s">
        <v>175</v>
      </c>
      <c r="C128" s="12">
        <v>15746150</v>
      </c>
      <c r="D128" s="12">
        <v>1850487</v>
      </c>
      <c r="E128" s="12">
        <v>907813</v>
      </c>
      <c r="F128" s="12">
        <v>10998</v>
      </c>
      <c r="G128" s="12">
        <v>31147</v>
      </c>
      <c r="H128" s="9">
        <f t="shared" si="2"/>
        <v>18546595</v>
      </c>
      <c r="I128" s="26">
        <f t="shared" si="3"/>
        <v>0.04519220809579257</v>
      </c>
    </row>
    <row r="129" spans="2:9" ht="16.5">
      <c r="B129" s="5" t="s">
        <v>176</v>
      </c>
      <c r="C129" s="12">
        <f>13642744+3359858</f>
        <v>17002602</v>
      </c>
      <c r="D129" s="12">
        <v>1845727</v>
      </c>
      <c r="E129" s="12">
        <v>913163</v>
      </c>
      <c r="F129" s="12">
        <v>10981</v>
      </c>
      <c r="G129" s="12">
        <v>30854</v>
      </c>
      <c r="H129" s="9">
        <f t="shared" si="2"/>
        <v>19803327</v>
      </c>
      <c r="I129" s="26">
        <f t="shared" si="3"/>
        <v>0.06776079382765408</v>
      </c>
    </row>
    <row r="130" spans="2:9" ht="16.5">
      <c r="B130" s="5" t="s">
        <v>177</v>
      </c>
      <c r="C130" s="12">
        <f>13665231+3204608</f>
        <v>16869839</v>
      </c>
      <c r="D130" s="12">
        <v>1848695</v>
      </c>
      <c r="E130" s="12">
        <v>914382</v>
      </c>
      <c r="F130" s="12">
        <v>11205</v>
      </c>
      <c r="G130" s="12">
        <v>31284</v>
      </c>
      <c r="H130" s="9">
        <f t="shared" si="2"/>
        <v>19675405</v>
      </c>
      <c r="I130" s="26">
        <f t="shared" si="3"/>
        <v>-0.006459621658522328</v>
      </c>
    </row>
    <row r="131" spans="2:9" ht="16.5">
      <c r="B131" s="5" t="s">
        <v>178</v>
      </c>
      <c r="C131" s="12">
        <f>12867910+3169246</f>
        <v>16037156</v>
      </c>
      <c r="D131" s="12">
        <v>1667711</v>
      </c>
      <c r="E131" s="12">
        <v>789848</v>
      </c>
      <c r="F131" s="12">
        <v>10049</v>
      </c>
      <c r="G131" s="12">
        <v>27531</v>
      </c>
      <c r="H131" s="9">
        <f t="shared" si="2"/>
        <v>18532295</v>
      </c>
      <c r="I131" s="26">
        <f t="shared" si="3"/>
        <v>-0.05809842287871584</v>
      </c>
    </row>
    <row r="132" spans="2:9" ht="16.5">
      <c r="B132" s="5" t="s">
        <v>180</v>
      </c>
      <c r="C132" s="12">
        <f>13430186+3403211</f>
        <v>16833397</v>
      </c>
      <c r="D132" s="12">
        <v>1805370</v>
      </c>
      <c r="E132" s="12">
        <v>890533</v>
      </c>
      <c r="F132" s="12">
        <v>10948</v>
      </c>
      <c r="G132" s="12">
        <v>30767</v>
      </c>
      <c r="H132" s="9">
        <f t="shared" si="2"/>
        <v>19571015</v>
      </c>
      <c r="I132" s="26">
        <f t="shared" si="3"/>
        <v>0.056049183331044534</v>
      </c>
    </row>
    <row r="133" spans="2:9" ht="16.5">
      <c r="B133" s="5" t="s">
        <v>182</v>
      </c>
      <c r="C133" s="12">
        <v>16947853</v>
      </c>
      <c r="D133" s="12">
        <v>1812487</v>
      </c>
      <c r="E133" s="12">
        <v>874315</v>
      </c>
      <c r="F133" s="12">
        <v>10844</v>
      </c>
      <c r="G133" s="12">
        <v>29747</v>
      </c>
      <c r="H133" s="9">
        <f aca="true" t="shared" si="4" ref="H133:H268">SUM(C133:G133)</f>
        <v>19675246</v>
      </c>
      <c r="I133" s="26">
        <f t="shared" si="3"/>
        <v>0.005325784074050324</v>
      </c>
    </row>
    <row r="134" spans="2:9" ht="16.5">
      <c r="B134" s="5" t="s">
        <v>183</v>
      </c>
      <c r="C134" s="12">
        <v>16954873</v>
      </c>
      <c r="D134" s="12">
        <v>1801486</v>
      </c>
      <c r="E134" s="12">
        <v>884476</v>
      </c>
      <c r="F134" s="12">
        <v>10822</v>
      </c>
      <c r="G134" s="12">
        <v>30486</v>
      </c>
      <c r="H134" s="9">
        <f t="shared" si="4"/>
        <v>19682143</v>
      </c>
      <c r="I134" s="26">
        <f aca="true" t="shared" si="5" ref="I134:I166">(H134-H133)/H133</f>
        <v>0.0003505419957646273</v>
      </c>
    </row>
    <row r="135" spans="2:9" ht="16.5">
      <c r="B135" s="5" t="s">
        <v>184</v>
      </c>
      <c r="C135" s="12">
        <f>13642461+3456989</f>
        <v>17099450</v>
      </c>
      <c r="D135" s="12">
        <v>1797402</v>
      </c>
      <c r="E135" s="12">
        <v>909342</v>
      </c>
      <c r="F135" s="12">
        <v>11027</v>
      </c>
      <c r="G135" s="12">
        <v>30698</v>
      </c>
      <c r="H135" s="9">
        <f t="shared" si="4"/>
        <v>19847919</v>
      </c>
      <c r="I135" s="26">
        <f t="shared" si="5"/>
        <v>0.008422660073143459</v>
      </c>
    </row>
    <row r="136" spans="2:9" ht="16.5">
      <c r="B136" s="5" t="s">
        <v>185</v>
      </c>
      <c r="C136" s="12">
        <f>3483349+13523548</f>
        <v>17006897</v>
      </c>
      <c r="D136" s="12">
        <v>1703066</v>
      </c>
      <c r="E136" s="12">
        <v>886786</v>
      </c>
      <c r="F136" s="12">
        <v>10844</v>
      </c>
      <c r="G136" s="12">
        <v>29052</v>
      </c>
      <c r="H136" s="9">
        <f t="shared" si="4"/>
        <v>19636645</v>
      </c>
      <c r="I136" s="26">
        <f t="shared" si="5"/>
        <v>-0.010644642392988403</v>
      </c>
    </row>
    <row r="137" spans="2:9" ht="16.5">
      <c r="B137" s="5" t="s">
        <v>186</v>
      </c>
      <c r="C137" s="12">
        <f>13597779+3508495</f>
        <v>17106274</v>
      </c>
      <c r="D137" s="12">
        <v>1840056</v>
      </c>
      <c r="E137" s="12">
        <v>897886</v>
      </c>
      <c r="F137" s="12">
        <v>11038</v>
      </c>
      <c r="G137" s="12">
        <v>30892</v>
      </c>
      <c r="H137" s="9">
        <f t="shared" si="4"/>
        <v>19886146</v>
      </c>
      <c r="I137" s="26">
        <f t="shared" si="5"/>
        <v>0.012705887385548804</v>
      </c>
    </row>
    <row r="138" spans="2:9" ht="16.5">
      <c r="B138" s="5" t="s">
        <v>187</v>
      </c>
      <c r="C138" s="12">
        <f>13613525+3531448</f>
        <v>17144973</v>
      </c>
      <c r="D138" s="12">
        <v>1836718</v>
      </c>
      <c r="E138" s="12">
        <v>895474</v>
      </c>
      <c r="F138" s="12">
        <v>11157</v>
      </c>
      <c r="G138" s="12">
        <v>30743</v>
      </c>
      <c r="H138" s="9">
        <f t="shared" si="4"/>
        <v>19919065</v>
      </c>
      <c r="I138" s="26">
        <f t="shared" si="5"/>
        <v>0.0016553735449795048</v>
      </c>
    </row>
    <row r="139" spans="2:9" ht="16.5">
      <c r="B139" s="5" t="s">
        <v>188</v>
      </c>
      <c r="C139" s="12">
        <f>13616054+3518814</f>
        <v>17134868</v>
      </c>
      <c r="D139" s="12">
        <v>1835298</v>
      </c>
      <c r="E139" s="12">
        <v>903033</v>
      </c>
      <c r="F139" s="12">
        <v>11222</v>
      </c>
      <c r="G139" s="12">
        <v>30807</v>
      </c>
      <c r="H139" s="9">
        <f t="shared" si="4"/>
        <v>19915228</v>
      </c>
      <c r="I139" s="26">
        <f t="shared" si="5"/>
        <v>-0.00019262952352432205</v>
      </c>
    </row>
    <row r="140" spans="2:9" ht="16.5">
      <c r="B140" s="5" t="s">
        <v>189</v>
      </c>
      <c r="C140" s="12">
        <f>13484205+3498135</f>
        <v>16982340</v>
      </c>
      <c r="D140" s="12">
        <v>1829419</v>
      </c>
      <c r="E140" s="12">
        <v>884874</v>
      </c>
      <c r="F140" s="12">
        <v>11162</v>
      </c>
      <c r="G140" s="12">
        <v>30525</v>
      </c>
      <c r="H140" s="9">
        <f t="shared" si="4"/>
        <v>19738320</v>
      </c>
      <c r="I140" s="26">
        <f t="shared" si="5"/>
        <v>-0.008883051702948116</v>
      </c>
    </row>
    <row r="141" spans="2:9" ht="16.5">
      <c r="B141" s="5" t="s">
        <v>190</v>
      </c>
      <c r="C141" s="12">
        <f>13636840+3564738</f>
        <v>17201578</v>
      </c>
      <c r="D141" s="12">
        <v>1848675</v>
      </c>
      <c r="E141" s="12">
        <v>902575</v>
      </c>
      <c r="F141" s="12">
        <v>11327</v>
      </c>
      <c r="G141" s="12">
        <v>29560</v>
      </c>
      <c r="H141" s="9">
        <f t="shared" si="4"/>
        <v>19993715</v>
      </c>
      <c r="I141" s="26">
        <f t="shared" si="5"/>
        <v>0.012939044457684342</v>
      </c>
    </row>
    <row r="142" spans="2:9" ht="16.5">
      <c r="B142" s="5" t="s">
        <v>191</v>
      </c>
      <c r="C142" s="12">
        <f>13658480+3550173</f>
        <v>17208653</v>
      </c>
      <c r="D142" s="12">
        <v>1857191</v>
      </c>
      <c r="E142" s="12">
        <v>920408</v>
      </c>
      <c r="F142" s="12">
        <v>11420</v>
      </c>
      <c r="G142" s="12">
        <v>29666</v>
      </c>
      <c r="H142" s="9">
        <f t="shared" si="4"/>
        <v>20027338</v>
      </c>
      <c r="I142" s="26">
        <f t="shared" si="5"/>
        <v>0.0016816784674583988</v>
      </c>
    </row>
    <row r="143" spans="2:9" ht="16.5">
      <c r="B143" s="5" t="s">
        <v>192</v>
      </c>
      <c r="C143" s="12">
        <f>13704409+3615699</f>
        <v>17320108</v>
      </c>
      <c r="D143" s="12">
        <v>1865601</v>
      </c>
      <c r="E143" s="12">
        <v>958601</v>
      </c>
      <c r="F143" s="12">
        <v>12083</v>
      </c>
      <c r="G143" s="12">
        <v>29999</v>
      </c>
      <c r="H143" s="9">
        <f t="shared" si="4"/>
        <v>20186392</v>
      </c>
      <c r="I143" s="26">
        <f t="shared" si="5"/>
        <v>0.007941844293035849</v>
      </c>
    </row>
    <row r="144" spans="2:9" ht="16.5">
      <c r="B144" s="5" t="s">
        <v>193</v>
      </c>
      <c r="C144" s="12">
        <f>13704692+3618275</f>
        <v>17322967</v>
      </c>
      <c r="D144" s="12">
        <v>1864655</v>
      </c>
      <c r="E144" s="12">
        <v>947065</v>
      </c>
      <c r="F144" s="12">
        <v>11834</v>
      </c>
      <c r="G144" s="12">
        <v>29985</v>
      </c>
      <c r="H144" s="9">
        <f t="shared" si="4"/>
        <v>20176506</v>
      </c>
      <c r="I144" s="26">
        <f t="shared" si="5"/>
        <v>-0.0004897358577005737</v>
      </c>
    </row>
    <row r="145" spans="2:9" ht="16.5">
      <c r="B145" s="5" t="s">
        <v>194</v>
      </c>
      <c r="C145" s="12">
        <v>17312718</v>
      </c>
      <c r="D145" s="12">
        <v>1859450</v>
      </c>
      <c r="E145" s="12">
        <v>929676</v>
      </c>
      <c r="F145" s="12">
        <v>10980</v>
      </c>
      <c r="G145" s="12">
        <v>29425</v>
      </c>
      <c r="H145" s="9">
        <f t="shared" si="4"/>
        <v>20142249</v>
      </c>
      <c r="I145" s="26">
        <f t="shared" si="5"/>
        <v>-0.001697865824736949</v>
      </c>
    </row>
    <row r="146" spans="2:9" ht="16.5">
      <c r="B146" s="5" t="s">
        <v>195</v>
      </c>
      <c r="C146" s="12">
        <v>17224618</v>
      </c>
      <c r="D146" s="12">
        <v>1858640</v>
      </c>
      <c r="E146" s="12">
        <v>961676</v>
      </c>
      <c r="F146" s="12">
        <v>11003</v>
      </c>
      <c r="G146" s="12">
        <v>29579</v>
      </c>
      <c r="H146" s="9">
        <f t="shared" si="4"/>
        <v>20085516</v>
      </c>
      <c r="I146" s="26">
        <f t="shared" si="5"/>
        <v>-0.002816616952754382</v>
      </c>
    </row>
    <row r="147" spans="2:9" ht="16.5">
      <c r="B147" s="5" t="s">
        <v>196</v>
      </c>
      <c r="C147" s="12">
        <v>17384632</v>
      </c>
      <c r="D147" s="12">
        <v>1857292</v>
      </c>
      <c r="E147" s="12">
        <v>961260</v>
      </c>
      <c r="F147" s="12">
        <v>11013</v>
      </c>
      <c r="G147" s="12">
        <v>29507</v>
      </c>
      <c r="H147" s="9">
        <f t="shared" si="4"/>
        <v>20243704</v>
      </c>
      <c r="I147" s="26">
        <f t="shared" si="5"/>
        <v>0.007875724975151249</v>
      </c>
    </row>
    <row r="148" spans="2:9" ht="16.5">
      <c r="B148" s="5" t="s">
        <v>197</v>
      </c>
      <c r="C148" s="12">
        <v>17385687</v>
      </c>
      <c r="D148" s="12">
        <v>1858497</v>
      </c>
      <c r="E148" s="12">
        <v>961337</v>
      </c>
      <c r="F148" s="12">
        <v>11028</v>
      </c>
      <c r="G148" s="12">
        <v>29547</v>
      </c>
      <c r="H148" s="9">
        <f t="shared" si="4"/>
        <v>20246096</v>
      </c>
      <c r="I148" s="26">
        <f t="shared" si="5"/>
        <v>0.00011816019439920678</v>
      </c>
    </row>
    <row r="149" spans="2:9" ht="16.5">
      <c r="B149" s="5" t="s">
        <v>198</v>
      </c>
      <c r="C149" s="12">
        <v>17386134</v>
      </c>
      <c r="D149" s="12">
        <v>1859863</v>
      </c>
      <c r="E149" s="12">
        <v>962116</v>
      </c>
      <c r="F149" s="12">
        <v>11089</v>
      </c>
      <c r="G149" s="12">
        <v>29589</v>
      </c>
      <c r="H149" s="9">
        <f t="shared" si="4"/>
        <v>20248791</v>
      </c>
      <c r="I149" s="26">
        <f t="shared" si="5"/>
        <v>0.00013311208244789515</v>
      </c>
    </row>
    <row r="150" spans="2:9" ht="16.5">
      <c r="B150" s="5" t="s">
        <v>199</v>
      </c>
      <c r="C150" s="12">
        <v>17387576</v>
      </c>
      <c r="D150" s="12">
        <v>1860105</v>
      </c>
      <c r="E150" s="12">
        <v>962234</v>
      </c>
      <c r="F150" s="12">
        <v>11104</v>
      </c>
      <c r="G150" s="12">
        <v>29617</v>
      </c>
      <c r="H150" s="9">
        <f t="shared" si="4"/>
        <v>20250636</v>
      </c>
      <c r="I150" s="26">
        <f t="shared" si="5"/>
        <v>9.111655110668089E-05</v>
      </c>
    </row>
    <row r="151" spans="2:9" ht="16.5">
      <c r="B151" s="5" t="s">
        <v>202</v>
      </c>
      <c r="C151" s="12">
        <v>17378685</v>
      </c>
      <c r="D151" s="12">
        <v>1861589</v>
      </c>
      <c r="E151" s="12">
        <v>962789</v>
      </c>
      <c r="F151" s="12">
        <v>11096</v>
      </c>
      <c r="G151" s="12">
        <v>29688</v>
      </c>
      <c r="H151" s="9">
        <f t="shared" si="4"/>
        <v>20243847</v>
      </c>
      <c r="I151" s="26">
        <f t="shared" si="5"/>
        <v>-0.0003352487299658144</v>
      </c>
    </row>
    <row r="152" spans="2:9" ht="16.5">
      <c r="B152" s="5" t="s">
        <v>203</v>
      </c>
      <c r="C152" s="12">
        <v>17381456</v>
      </c>
      <c r="D152" s="12">
        <v>1862879</v>
      </c>
      <c r="E152" s="12">
        <v>970004</v>
      </c>
      <c r="F152" s="12">
        <v>11569</v>
      </c>
      <c r="G152" s="12">
        <v>30077</v>
      </c>
      <c r="H152" s="9">
        <f t="shared" si="4"/>
        <v>20255985</v>
      </c>
      <c r="I152" s="26">
        <f t="shared" si="5"/>
        <v>0.0005995895938158395</v>
      </c>
    </row>
    <row r="153" spans="2:9" ht="16.5">
      <c r="B153" s="5" t="s">
        <v>204</v>
      </c>
      <c r="C153" s="12">
        <v>17398715</v>
      </c>
      <c r="D153" s="12">
        <v>1863987</v>
      </c>
      <c r="E153" s="12">
        <v>970056</v>
      </c>
      <c r="F153" s="12">
        <v>11841</v>
      </c>
      <c r="G153" s="12">
        <v>30027</v>
      </c>
      <c r="H153" s="9">
        <f t="shared" si="4"/>
        <v>20274626</v>
      </c>
      <c r="I153" s="26">
        <f t="shared" si="5"/>
        <v>0.0009202712186052666</v>
      </c>
    </row>
    <row r="154" spans="2:9" ht="16.5">
      <c r="B154" s="5" t="s">
        <v>205</v>
      </c>
      <c r="C154" s="12">
        <v>17477822</v>
      </c>
      <c r="D154" s="12">
        <v>1876011</v>
      </c>
      <c r="E154" s="12">
        <v>968635</v>
      </c>
      <c r="F154" s="12">
        <v>10903</v>
      </c>
      <c r="G154" s="12">
        <v>30556</v>
      </c>
      <c r="H154" s="9">
        <f t="shared" si="4"/>
        <v>20363927</v>
      </c>
      <c r="I154" s="26">
        <f t="shared" si="5"/>
        <v>0.004404569534352939</v>
      </c>
    </row>
    <row r="155" spans="2:9" ht="16.5">
      <c r="B155" s="5" t="s">
        <v>206</v>
      </c>
      <c r="C155" s="12">
        <v>17464370</v>
      </c>
      <c r="D155" s="12">
        <v>1875535</v>
      </c>
      <c r="E155" s="12">
        <v>957730</v>
      </c>
      <c r="F155" s="12">
        <v>10882</v>
      </c>
      <c r="G155" s="12">
        <v>30725</v>
      </c>
      <c r="H155" s="9">
        <f t="shared" si="4"/>
        <v>20339242</v>
      </c>
      <c r="I155" s="26">
        <f t="shared" si="5"/>
        <v>-0.0012121925206272836</v>
      </c>
    </row>
    <row r="156" spans="2:9" ht="16.5">
      <c r="B156" s="5" t="s">
        <v>207</v>
      </c>
      <c r="C156" s="12">
        <v>17364089</v>
      </c>
      <c r="D156" s="12">
        <v>1842201</v>
      </c>
      <c r="E156" s="12">
        <v>950140</v>
      </c>
      <c r="F156" s="12">
        <v>11030</v>
      </c>
      <c r="G156" s="12">
        <v>30174</v>
      </c>
      <c r="H156" s="9">
        <f t="shared" si="4"/>
        <v>20197634</v>
      </c>
      <c r="I156" s="26">
        <f t="shared" si="5"/>
        <v>-0.006962304691590768</v>
      </c>
    </row>
    <row r="157" spans="2:9" ht="16.5">
      <c r="B157" s="5" t="s">
        <v>208</v>
      </c>
      <c r="C157" s="12">
        <v>17509764</v>
      </c>
      <c r="D157" s="12">
        <v>1878655</v>
      </c>
      <c r="E157" s="12">
        <v>976742</v>
      </c>
      <c r="F157" s="12">
        <v>11140</v>
      </c>
      <c r="G157" s="12">
        <v>30617</v>
      </c>
      <c r="H157" s="9">
        <f t="shared" si="4"/>
        <v>20406918</v>
      </c>
      <c r="I157" s="26">
        <f t="shared" si="5"/>
        <v>0.010361807724607744</v>
      </c>
    </row>
    <row r="158" spans="2:9" ht="16.5">
      <c r="B158" s="5" t="s">
        <v>209</v>
      </c>
      <c r="C158" s="12">
        <v>17515128</v>
      </c>
      <c r="D158" s="12">
        <v>1879064</v>
      </c>
      <c r="E158" s="12">
        <v>979821</v>
      </c>
      <c r="F158" s="12">
        <v>11127</v>
      </c>
      <c r="G158" s="12">
        <v>30751</v>
      </c>
      <c r="H158" s="9">
        <f t="shared" si="4"/>
        <v>20415891</v>
      </c>
      <c r="I158" s="26">
        <f t="shared" si="5"/>
        <v>0.0004397038298482897</v>
      </c>
    </row>
    <row r="159" spans="2:9" ht="16.5">
      <c r="B159" s="5" t="s">
        <v>210</v>
      </c>
      <c r="C159" s="12">
        <v>17503462</v>
      </c>
      <c r="D159" s="12">
        <v>1879120</v>
      </c>
      <c r="E159" s="12">
        <v>981822</v>
      </c>
      <c r="F159" s="12">
        <v>11132</v>
      </c>
      <c r="G159" s="12">
        <v>30655</v>
      </c>
      <c r="H159" s="9">
        <f t="shared" si="4"/>
        <v>20406191</v>
      </c>
      <c r="I159" s="26">
        <f t="shared" si="5"/>
        <v>-0.0004751200915012722</v>
      </c>
    </row>
    <row r="160" spans="2:9" ht="16.5">
      <c r="B160" s="5" t="s">
        <v>211</v>
      </c>
      <c r="C160" s="12">
        <v>17263314</v>
      </c>
      <c r="D160" s="12">
        <v>1880294</v>
      </c>
      <c r="E160" s="12">
        <v>985682</v>
      </c>
      <c r="F160" s="12">
        <v>11300</v>
      </c>
      <c r="G160" s="12">
        <v>30981</v>
      </c>
      <c r="H160" s="9">
        <f t="shared" si="4"/>
        <v>20171571</v>
      </c>
      <c r="I160" s="26">
        <f t="shared" si="5"/>
        <v>-0.0114974911290402</v>
      </c>
    </row>
    <row r="161" spans="2:9" ht="16.5">
      <c r="B161" s="5" t="s">
        <v>212</v>
      </c>
      <c r="C161" s="12">
        <v>16786550</v>
      </c>
      <c r="D161" s="12">
        <v>1880381</v>
      </c>
      <c r="E161" s="12">
        <v>972974</v>
      </c>
      <c r="F161" s="12">
        <v>11385</v>
      </c>
      <c r="G161" s="12">
        <v>30986</v>
      </c>
      <c r="H161" s="9">
        <f t="shared" si="4"/>
        <v>19682276</v>
      </c>
      <c r="I161" s="26">
        <f t="shared" si="5"/>
        <v>-0.02425666300359055</v>
      </c>
    </row>
    <row r="162" spans="2:9" ht="16.5">
      <c r="B162" s="5" t="s">
        <v>214</v>
      </c>
      <c r="C162" s="12">
        <v>17783339</v>
      </c>
      <c r="D162" s="12">
        <v>1879652</v>
      </c>
      <c r="E162" s="12">
        <v>983150</v>
      </c>
      <c r="F162" s="12">
        <v>11431</v>
      </c>
      <c r="G162" s="12">
        <v>31051</v>
      </c>
      <c r="H162" s="9">
        <f t="shared" si="4"/>
        <v>20688623</v>
      </c>
      <c r="I162" s="26">
        <f t="shared" si="5"/>
        <v>0.051129605133064894</v>
      </c>
    </row>
    <row r="163" spans="2:9" ht="16.5">
      <c r="B163" s="5" t="s">
        <v>215</v>
      </c>
      <c r="C163" s="12">
        <v>17788175</v>
      </c>
      <c r="D163" s="12">
        <v>1877658</v>
      </c>
      <c r="E163" s="12">
        <v>979580</v>
      </c>
      <c r="F163" s="12">
        <v>11432</v>
      </c>
      <c r="G163" s="12">
        <v>31115</v>
      </c>
      <c r="H163" s="9">
        <f t="shared" si="4"/>
        <v>20687960</v>
      </c>
      <c r="I163" s="26">
        <f t="shared" si="5"/>
        <v>-3.204659875140071E-05</v>
      </c>
    </row>
    <row r="164" spans="2:9" ht="16.5">
      <c r="B164" s="5" t="s">
        <v>216</v>
      </c>
      <c r="C164" s="12">
        <v>17767519</v>
      </c>
      <c r="D164" s="12">
        <v>1877623</v>
      </c>
      <c r="E164" s="12">
        <v>925975</v>
      </c>
      <c r="F164" s="12">
        <v>11316</v>
      </c>
      <c r="G164" s="12">
        <v>30997</v>
      </c>
      <c r="H164" s="9">
        <f t="shared" si="4"/>
        <v>20613430</v>
      </c>
      <c r="I164" s="26">
        <f t="shared" si="5"/>
        <v>-0.00360257850459881</v>
      </c>
    </row>
    <row r="165" spans="2:9" ht="16.5">
      <c r="B165" s="5" t="s">
        <v>217</v>
      </c>
      <c r="C165" s="12">
        <v>17928066</v>
      </c>
      <c r="D165" s="12">
        <v>1880159</v>
      </c>
      <c r="E165" s="12">
        <v>969393</v>
      </c>
      <c r="F165" s="12">
        <v>11369</v>
      </c>
      <c r="G165" s="12">
        <v>29698</v>
      </c>
      <c r="H165" s="9">
        <f t="shared" si="4"/>
        <v>20818685</v>
      </c>
      <c r="I165" s="26">
        <f t="shared" si="5"/>
        <v>0.009957343343635678</v>
      </c>
    </row>
    <row r="166" spans="2:9" ht="16.5">
      <c r="B166" s="5" t="s">
        <v>219</v>
      </c>
      <c r="C166" s="12">
        <v>17954892</v>
      </c>
      <c r="D166" s="12">
        <v>1883070</v>
      </c>
      <c r="E166" s="12">
        <v>970951</v>
      </c>
      <c r="F166" s="12">
        <v>11371</v>
      </c>
      <c r="G166" s="12">
        <v>29758</v>
      </c>
      <c r="H166" s="9">
        <f t="shared" si="4"/>
        <v>20850042</v>
      </c>
      <c r="I166" s="26">
        <f t="shared" si="5"/>
        <v>0.0015061950358536095</v>
      </c>
    </row>
    <row r="167" spans="2:9" ht="16.5">
      <c r="B167" s="5" t="s">
        <v>220</v>
      </c>
      <c r="C167" s="12">
        <v>17954774</v>
      </c>
      <c r="D167" s="12">
        <v>1883127</v>
      </c>
      <c r="E167" s="12">
        <v>970887</v>
      </c>
      <c r="F167" s="12">
        <v>11375</v>
      </c>
      <c r="G167" s="12">
        <v>29737</v>
      </c>
      <c r="H167" s="9">
        <f t="shared" si="4"/>
        <v>20849900</v>
      </c>
      <c r="I167" s="26">
        <f aca="true" t="shared" si="6" ref="I167:I174">(H167-H166)/H166</f>
        <v>-6.810537839683968E-06</v>
      </c>
    </row>
    <row r="168" spans="2:9" ht="16.5">
      <c r="B168" s="5" t="s">
        <v>221</v>
      </c>
      <c r="C168" s="12">
        <v>17957594</v>
      </c>
      <c r="D168" s="12">
        <v>1883363</v>
      </c>
      <c r="E168" s="12">
        <v>970814</v>
      </c>
      <c r="F168" s="12">
        <v>11381</v>
      </c>
      <c r="G168" s="12">
        <v>29744</v>
      </c>
      <c r="H168" s="9">
        <f t="shared" si="4"/>
        <v>20852896</v>
      </c>
      <c r="I168" s="26">
        <f t="shared" si="6"/>
        <v>0.00014369373474213307</v>
      </c>
    </row>
    <row r="169" spans="2:9" ht="16.5">
      <c r="B169" s="5" t="s">
        <v>222</v>
      </c>
      <c r="C169" s="12">
        <v>17957843</v>
      </c>
      <c r="D169" s="12">
        <v>1883035</v>
      </c>
      <c r="E169" s="12">
        <v>970892</v>
      </c>
      <c r="F169" s="12">
        <v>11375</v>
      </c>
      <c r="G169" s="12">
        <v>29765</v>
      </c>
      <c r="H169" s="9">
        <f t="shared" si="4"/>
        <v>20852910</v>
      </c>
      <c r="I169" s="26">
        <f t="shared" si="6"/>
        <v>6.713695785947429E-07</v>
      </c>
    </row>
    <row r="170" spans="2:9" ht="16.5">
      <c r="B170" s="5" t="s">
        <v>223</v>
      </c>
      <c r="C170" s="12">
        <v>17957785</v>
      </c>
      <c r="D170" s="12">
        <v>1883132</v>
      </c>
      <c r="E170" s="12">
        <v>970873</v>
      </c>
      <c r="F170" s="12">
        <v>11374</v>
      </c>
      <c r="G170" s="12">
        <v>29769</v>
      </c>
      <c r="H170" s="9">
        <f t="shared" si="4"/>
        <v>20852933</v>
      </c>
      <c r="I170" s="26">
        <f t="shared" si="6"/>
        <v>1.102963567195178E-06</v>
      </c>
    </row>
    <row r="171" spans="2:9" ht="16.5">
      <c r="B171" s="5" t="s">
        <v>224</v>
      </c>
      <c r="C171" s="12">
        <v>17957969</v>
      </c>
      <c r="D171" s="12">
        <v>1882843</v>
      </c>
      <c r="E171" s="12">
        <v>970916</v>
      </c>
      <c r="F171" s="12">
        <v>11378</v>
      </c>
      <c r="G171" s="12">
        <v>29765</v>
      </c>
      <c r="H171" s="9">
        <f t="shared" si="4"/>
        <v>20852871</v>
      </c>
      <c r="I171" s="26">
        <f t="shared" si="6"/>
        <v>-2.973202858322136E-06</v>
      </c>
    </row>
    <row r="172" spans="2:9" ht="16.5">
      <c r="B172" s="5" t="s">
        <v>225</v>
      </c>
      <c r="C172" s="12">
        <v>17956831</v>
      </c>
      <c r="D172" s="12">
        <v>1883047</v>
      </c>
      <c r="E172" s="12">
        <v>971299</v>
      </c>
      <c r="F172" s="12">
        <v>11365</v>
      </c>
      <c r="G172" s="12">
        <v>29764</v>
      </c>
      <c r="H172" s="9">
        <f t="shared" si="4"/>
        <v>20852306</v>
      </c>
      <c r="I172" s="26">
        <f t="shared" si="6"/>
        <v>-2.7094590476294608E-05</v>
      </c>
    </row>
    <row r="173" spans="2:9" ht="16.5">
      <c r="B173" s="5" t="s">
        <v>233</v>
      </c>
      <c r="C173" s="12">
        <v>17957181</v>
      </c>
      <c r="D173" s="12">
        <v>1883106</v>
      </c>
      <c r="E173" s="12">
        <v>970862</v>
      </c>
      <c r="F173" s="12">
        <v>11372</v>
      </c>
      <c r="G173" s="12">
        <v>29736</v>
      </c>
      <c r="H173" s="9">
        <f t="shared" si="4"/>
        <v>20852257</v>
      </c>
      <c r="I173" s="26">
        <f t="shared" si="6"/>
        <v>-2.3498600106865877E-06</v>
      </c>
    </row>
    <row r="174" spans="2:9" ht="16.5">
      <c r="B174" s="5" t="s">
        <v>227</v>
      </c>
      <c r="C174" s="12">
        <v>17957090</v>
      </c>
      <c r="D174" s="12">
        <v>1884681</v>
      </c>
      <c r="E174" s="12">
        <v>970913</v>
      </c>
      <c r="F174" s="12">
        <v>11373</v>
      </c>
      <c r="G174" s="12">
        <v>29738</v>
      </c>
      <c r="H174" s="9">
        <f t="shared" si="4"/>
        <v>20853795</v>
      </c>
      <c r="I174" s="26">
        <f t="shared" si="6"/>
        <v>7.37570038581435E-05</v>
      </c>
    </row>
    <row r="175" spans="2:9" ht="16.5">
      <c r="B175" s="5" t="s">
        <v>234</v>
      </c>
      <c r="C175" s="12">
        <v>17957113</v>
      </c>
      <c r="D175" s="12">
        <v>1884679</v>
      </c>
      <c r="E175" s="12">
        <v>970910</v>
      </c>
      <c r="F175" s="12">
        <v>11370</v>
      </c>
      <c r="G175" s="12">
        <v>29741</v>
      </c>
      <c r="H175" s="9">
        <f t="shared" si="4"/>
        <v>20853813</v>
      </c>
      <c r="I175" s="26">
        <f aca="true" t="shared" si="7" ref="I175:I250">(H175-H174)/H174</f>
        <v>8.631522463896859E-07</v>
      </c>
    </row>
    <row r="176" spans="2:9" ht="16.5">
      <c r="B176" s="5" t="s">
        <v>235</v>
      </c>
      <c r="C176" s="12">
        <v>17957143</v>
      </c>
      <c r="D176" s="12">
        <v>1883064</v>
      </c>
      <c r="E176" s="12">
        <v>970908</v>
      </c>
      <c r="F176" s="12">
        <v>11371</v>
      </c>
      <c r="G176" s="12">
        <v>29743</v>
      </c>
      <c r="H176" s="9">
        <f t="shared" si="4"/>
        <v>20852229</v>
      </c>
      <c r="I176" s="26">
        <f t="shared" si="7"/>
        <v>-7.595733211955051E-05</v>
      </c>
    </row>
    <row r="177" spans="2:9" ht="16.5">
      <c r="B177" s="5" t="s">
        <v>236</v>
      </c>
      <c r="C177" s="12">
        <v>17956885</v>
      </c>
      <c r="D177" s="12">
        <v>1884389</v>
      </c>
      <c r="E177" s="12">
        <v>971032</v>
      </c>
      <c r="F177" s="12">
        <v>11376</v>
      </c>
      <c r="G177" s="12">
        <v>29735</v>
      </c>
      <c r="H177" s="9">
        <f t="shared" si="4"/>
        <v>20853417</v>
      </c>
      <c r="I177" s="26">
        <f t="shared" si="7"/>
        <v>5.697232655559269E-05</v>
      </c>
    </row>
    <row r="178" spans="2:9" ht="16.5">
      <c r="B178" s="5" t="s">
        <v>237</v>
      </c>
      <c r="C178" s="12">
        <v>17957013</v>
      </c>
      <c r="D178" s="12">
        <v>1884276</v>
      </c>
      <c r="E178" s="12">
        <v>970894</v>
      </c>
      <c r="F178" s="12">
        <v>11368</v>
      </c>
      <c r="G178" s="12">
        <v>29744</v>
      </c>
      <c r="H178" s="9">
        <f t="shared" si="4"/>
        <v>20853295</v>
      </c>
      <c r="I178" s="26">
        <f t="shared" si="7"/>
        <v>-5.850360159200768E-06</v>
      </c>
    </row>
    <row r="179" spans="2:9" ht="16.5">
      <c r="B179" s="5" t="s">
        <v>238</v>
      </c>
      <c r="C179" s="12">
        <v>17957131</v>
      </c>
      <c r="D179" s="12">
        <v>1883121</v>
      </c>
      <c r="E179" s="12">
        <v>970833</v>
      </c>
      <c r="F179" s="12">
        <v>11363</v>
      </c>
      <c r="G179" s="12">
        <v>29753</v>
      </c>
      <c r="H179" s="9">
        <f t="shared" si="4"/>
        <v>20852201</v>
      </c>
      <c r="I179" s="26">
        <f t="shared" si="7"/>
        <v>-5.246173326565418E-05</v>
      </c>
    </row>
    <row r="180" spans="2:9" ht="16.5">
      <c r="B180" s="5" t="s">
        <v>239</v>
      </c>
      <c r="C180" s="12">
        <v>17932114</v>
      </c>
      <c r="D180" s="12">
        <v>1856506</v>
      </c>
      <c r="E180" s="12">
        <v>966505</v>
      </c>
      <c r="F180" s="12">
        <v>11271</v>
      </c>
      <c r="G180" s="12">
        <v>29759</v>
      </c>
      <c r="H180" s="9">
        <f t="shared" si="4"/>
        <v>20796155</v>
      </c>
      <c r="I180" s="26">
        <f t="shared" si="7"/>
        <v>-0.002687773823012736</v>
      </c>
    </row>
    <row r="181" spans="2:9" ht="16.5">
      <c r="B181" s="5" t="s">
        <v>240</v>
      </c>
      <c r="C181" s="12">
        <v>17135817</v>
      </c>
      <c r="D181" s="12">
        <v>1987832</v>
      </c>
      <c r="E181" s="12">
        <v>943983</v>
      </c>
      <c r="F181" s="12">
        <v>11140</v>
      </c>
      <c r="G181" s="12">
        <v>28149</v>
      </c>
      <c r="H181" s="9">
        <f t="shared" si="4"/>
        <v>20106921</v>
      </c>
      <c r="I181" s="26">
        <f t="shared" si="7"/>
        <v>-0.03314237655951304</v>
      </c>
    </row>
    <row r="182" spans="2:9" ht="16.5">
      <c r="B182" s="5" t="s">
        <v>241</v>
      </c>
      <c r="C182" s="12">
        <v>18029299</v>
      </c>
      <c r="D182" s="12">
        <v>2055819</v>
      </c>
      <c r="E182" s="12">
        <v>990150</v>
      </c>
      <c r="F182" s="12">
        <v>11867</v>
      </c>
      <c r="G182" s="12">
        <v>29294</v>
      </c>
      <c r="H182" s="9">
        <f t="shared" si="4"/>
        <v>21116429</v>
      </c>
      <c r="I182" s="26">
        <f t="shared" si="7"/>
        <v>0.050206990916212384</v>
      </c>
    </row>
    <row r="183" spans="2:9" ht="16.5">
      <c r="B183" s="5" t="s">
        <v>242</v>
      </c>
      <c r="C183" s="12">
        <v>18304214</v>
      </c>
      <c r="D183" s="12">
        <v>2084610</v>
      </c>
      <c r="E183" s="12">
        <v>1007074</v>
      </c>
      <c r="F183" s="12">
        <v>12048</v>
      </c>
      <c r="G183" s="12">
        <v>29663</v>
      </c>
      <c r="H183" s="9">
        <f t="shared" si="4"/>
        <v>21437609</v>
      </c>
      <c r="I183" s="26">
        <f t="shared" si="7"/>
        <v>0.015209958085242538</v>
      </c>
    </row>
    <row r="184" spans="2:9" ht="16.5">
      <c r="B184" s="5" t="s">
        <v>243</v>
      </c>
      <c r="C184" s="12">
        <v>18299423</v>
      </c>
      <c r="D184" s="12">
        <v>2084912</v>
      </c>
      <c r="E184" s="12">
        <v>1006635</v>
      </c>
      <c r="F184" s="12">
        <v>12102</v>
      </c>
      <c r="G184" s="12">
        <v>29618</v>
      </c>
      <c r="H184" s="9">
        <f t="shared" si="4"/>
        <v>21432690</v>
      </c>
      <c r="I184" s="26">
        <f t="shared" si="7"/>
        <v>-0.0002294565592646083</v>
      </c>
    </row>
    <row r="185" spans="2:9" ht="16.5">
      <c r="B185" s="5" t="s">
        <v>244</v>
      </c>
      <c r="C185" s="12">
        <v>18286998</v>
      </c>
      <c r="D185" s="12">
        <v>2106830</v>
      </c>
      <c r="E185" s="12">
        <v>1008894</v>
      </c>
      <c r="F185" s="12">
        <v>11859</v>
      </c>
      <c r="G185" s="12">
        <v>29640</v>
      </c>
      <c r="H185" s="9">
        <f t="shared" si="4"/>
        <v>21444221</v>
      </c>
      <c r="I185" s="26">
        <f t="shared" si="7"/>
        <v>0.0005380099278252053</v>
      </c>
    </row>
    <row r="186" spans="2:9" ht="16.5">
      <c r="B186" s="5" t="s">
        <v>245</v>
      </c>
      <c r="C186" s="12">
        <v>18381074</v>
      </c>
      <c r="D186" s="12">
        <v>2029442</v>
      </c>
      <c r="E186" s="12">
        <v>1004950</v>
      </c>
      <c r="F186" s="12">
        <v>11858</v>
      </c>
      <c r="G186" s="12">
        <v>29658</v>
      </c>
      <c r="H186" s="9">
        <f t="shared" si="4"/>
        <v>21456982</v>
      </c>
      <c r="I186" s="26">
        <f t="shared" si="7"/>
        <v>0.0005950787393955696</v>
      </c>
    </row>
    <row r="187" spans="2:9" ht="16.5">
      <c r="B187" s="5" t="s">
        <v>246</v>
      </c>
      <c r="C187" s="12">
        <v>18379153</v>
      </c>
      <c r="D187" s="12">
        <v>2039844</v>
      </c>
      <c r="E187" s="12">
        <v>999454</v>
      </c>
      <c r="F187" s="12">
        <v>11886</v>
      </c>
      <c r="G187" s="12">
        <v>29659</v>
      </c>
      <c r="H187" s="9">
        <f t="shared" si="4"/>
        <v>21459996</v>
      </c>
      <c r="I187" s="26">
        <f t="shared" si="7"/>
        <v>0.0001404670983086065</v>
      </c>
    </row>
    <row r="188" spans="2:9" ht="16.5">
      <c r="B188" s="5" t="s">
        <v>247</v>
      </c>
      <c r="C188" s="12">
        <v>18380684</v>
      </c>
      <c r="D188" s="12">
        <v>2035899</v>
      </c>
      <c r="E188" s="12">
        <v>1006516</v>
      </c>
      <c r="F188" s="12">
        <v>11873</v>
      </c>
      <c r="G188" s="12">
        <v>29678</v>
      </c>
      <c r="H188" s="9">
        <f t="shared" si="4"/>
        <v>21464650</v>
      </c>
      <c r="I188" s="26">
        <f t="shared" si="7"/>
        <v>0.00021686863315351968</v>
      </c>
    </row>
    <row r="189" spans="2:9" ht="16.5">
      <c r="B189" s="5" t="s">
        <v>248</v>
      </c>
      <c r="C189" s="12">
        <v>18366943</v>
      </c>
      <c r="D189" s="12">
        <v>2036532</v>
      </c>
      <c r="E189" s="12">
        <v>1006064</v>
      </c>
      <c r="F189" s="12">
        <v>11914</v>
      </c>
      <c r="G189" s="12">
        <v>29537</v>
      </c>
      <c r="H189" s="9">
        <f t="shared" si="4"/>
        <v>21450990</v>
      </c>
      <c r="I189" s="26">
        <f t="shared" si="7"/>
        <v>-0.0006363951892996159</v>
      </c>
    </row>
    <row r="190" spans="2:9" ht="16.5">
      <c r="B190" s="5" t="s">
        <v>249</v>
      </c>
      <c r="C190" s="12">
        <v>18372289</v>
      </c>
      <c r="D190" s="12">
        <v>2058943</v>
      </c>
      <c r="E190" s="12">
        <v>1069055</v>
      </c>
      <c r="F190" s="12">
        <v>11956</v>
      </c>
      <c r="G190" s="12">
        <v>29548</v>
      </c>
      <c r="H190" s="9">
        <f t="shared" si="4"/>
        <v>21541791</v>
      </c>
      <c r="I190" s="26">
        <f t="shared" si="7"/>
        <v>0.004232951486155184</v>
      </c>
    </row>
    <row r="191" spans="2:9" ht="16.5">
      <c r="B191" s="5" t="s">
        <v>250</v>
      </c>
      <c r="C191" s="12">
        <v>18390547</v>
      </c>
      <c r="D191" s="12">
        <v>2058172</v>
      </c>
      <c r="E191" s="12">
        <v>1063404</v>
      </c>
      <c r="F191" s="12">
        <v>12041</v>
      </c>
      <c r="G191" s="12">
        <v>29548</v>
      </c>
      <c r="H191" s="9">
        <f t="shared" si="4"/>
        <v>21553712</v>
      </c>
      <c r="I191" s="26">
        <f t="shared" si="7"/>
        <v>0.0005533894558720768</v>
      </c>
    </row>
    <row r="192" spans="2:9" ht="16.5">
      <c r="B192" s="5" t="s">
        <v>251</v>
      </c>
      <c r="C192" s="12">
        <v>18390578</v>
      </c>
      <c r="D192" s="12">
        <v>2056902</v>
      </c>
      <c r="E192" s="12">
        <v>1065584</v>
      </c>
      <c r="F192" s="12">
        <v>12053</v>
      </c>
      <c r="G192" s="12">
        <v>29552</v>
      </c>
      <c r="H192" s="9">
        <f t="shared" si="4"/>
        <v>21554669</v>
      </c>
      <c r="I192" s="26">
        <f t="shared" si="7"/>
        <v>4.440070462108801E-05</v>
      </c>
    </row>
    <row r="193" spans="2:9" ht="16.5">
      <c r="B193" s="5" t="s">
        <v>252</v>
      </c>
      <c r="C193" s="12">
        <v>18386824</v>
      </c>
      <c r="D193" s="12">
        <v>2056455</v>
      </c>
      <c r="E193" s="12">
        <v>1067384</v>
      </c>
      <c r="F193" s="12">
        <v>12052</v>
      </c>
      <c r="G193" s="12">
        <v>29547</v>
      </c>
      <c r="H193" s="9">
        <f t="shared" si="4"/>
        <v>21552262</v>
      </c>
      <c r="I193" s="26">
        <f t="shared" si="7"/>
        <v>-0.00011166954129520616</v>
      </c>
    </row>
    <row r="194" spans="2:9" ht="16.5">
      <c r="B194" s="5" t="s">
        <v>253</v>
      </c>
      <c r="C194" s="12">
        <v>18366330</v>
      </c>
      <c r="D194" s="12">
        <v>2059455</v>
      </c>
      <c r="E194" s="12">
        <v>1068031</v>
      </c>
      <c r="F194" s="12">
        <v>12102</v>
      </c>
      <c r="G194" s="12">
        <v>29365</v>
      </c>
      <c r="H194" s="9">
        <f t="shared" si="4"/>
        <v>21535283</v>
      </c>
      <c r="I194" s="26">
        <f t="shared" si="7"/>
        <v>-0.0007878059388847444</v>
      </c>
    </row>
    <row r="195" spans="2:9" ht="16.5">
      <c r="B195" s="5" t="s">
        <v>254</v>
      </c>
      <c r="C195" s="12">
        <v>18367518</v>
      </c>
      <c r="D195" s="12">
        <v>2055919</v>
      </c>
      <c r="E195" s="12">
        <v>1069280</v>
      </c>
      <c r="F195" s="12">
        <v>12117</v>
      </c>
      <c r="G195" s="12">
        <v>29365</v>
      </c>
      <c r="H195" s="9">
        <f t="shared" si="4"/>
        <v>21534199</v>
      </c>
      <c r="I195" s="26">
        <f t="shared" si="7"/>
        <v>-5.0335999763736565E-05</v>
      </c>
    </row>
    <row r="196" spans="2:9" ht="16.5">
      <c r="B196" s="5" t="s">
        <v>256</v>
      </c>
      <c r="C196" s="12">
        <v>18361530</v>
      </c>
      <c r="D196" s="12">
        <v>2056416</v>
      </c>
      <c r="E196" s="12">
        <v>1071606</v>
      </c>
      <c r="F196" s="12">
        <v>12148</v>
      </c>
      <c r="G196" s="12">
        <v>29379</v>
      </c>
      <c r="H196" s="9">
        <f t="shared" si="4"/>
        <v>21531079</v>
      </c>
      <c r="I196" s="26">
        <f t="shared" si="7"/>
        <v>-0.00014488581627763355</v>
      </c>
    </row>
    <row r="197" spans="2:9" ht="16.5">
      <c r="B197" s="5" t="s">
        <v>257</v>
      </c>
      <c r="C197" s="12">
        <v>18359672</v>
      </c>
      <c r="D197" s="12">
        <v>2056812</v>
      </c>
      <c r="E197" s="12">
        <v>1071790</v>
      </c>
      <c r="F197" s="12">
        <v>12175</v>
      </c>
      <c r="G197" s="12">
        <v>29612</v>
      </c>
      <c r="H197" s="9">
        <f t="shared" si="4"/>
        <v>21530061</v>
      </c>
      <c r="I197" s="26">
        <f t="shared" si="7"/>
        <v>-4.728049160936152E-05</v>
      </c>
    </row>
    <row r="198" spans="2:9" ht="16.5">
      <c r="B198" s="5" t="s">
        <v>259</v>
      </c>
      <c r="C198" s="12">
        <v>18359422</v>
      </c>
      <c r="D198" s="12">
        <v>2057214</v>
      </c>
      <c r="E198" s="12">
        <v>1072338</v>
      </c>
      <c r="F198" s="12">
        <v>12153</v>
      </c>
      <c r="G198" s="12">
        <v>29324</v>
      </c>
      <c r="H198" s="9">
        <f t="shared" si="4"/>
        <v>21530451</v>
      </c>
      <c r="I198" s="26">
        <f t="shared" si="7"/>
        <v>1.8114207851059968E-05</v>
      </c>
    </row>
    <row r="199" spans="2:9" ht="16.5">
      <c r="B199" s="5" t="s">
        <v>260</v>
      </c>
      <c r="C199" s="12">
        <v>18360672</v>
      </c>
      <c r="D199" s="12">
        <v>2058708</v>
      </c>
      <c r="E199" s="12">
        <v>1079429</v>
      </c>
      <c r="F199" s="12">
        <v>12298</v>
      </c>
      <c r="G199" s="12">
        <v>29340</v>
      </c>
      <c r="H199" s="9">
        <f t="shared" si="4"/>
        <v>21540447</v>
      </c>
      <c r="I199" s="26">
        <f t="shared" si="7"/>
        <v>0.0004642726712970388</v>
      </c>
    </row>
    <row r="200" spans="2:9" ht="16.5">
      <c r="B200" s="5" t="s">
        <v>261</v>
      </c>
      <c r="C200" s="12">
        <v>18359840</v>
      </c>
      <c r="D200" s="12">
        <v>2060779</v>
      </c>
      <c r="E200" s="12">
        <v>1036599</v>
      </c>
      <c r="F200" s="12">
        <v>12316</v>
      </c>
      <c r="G200" s="12">
        <v>29338</v>
      </c>
      <c r="H200" s="9">
        <f t="shared" si="4"/>
        <v>21498872</v>
      </c>
      <c r="I200" s="26">
        <f t="shared" si="7"/>
        <v>-0.0019300899373165283</v>
      </c>
    </row>
    <row r="201" spans="2:9" ht="16.5">
      <c r="B201" s="5" t="s">
        <v>262</v>
      </c>
      <c r="C201" s="12">
        <v>18356653</v>
      </c>
      <c r="D201" s="12">
        <v>2069668</v>
      </c>
      <c r="E201" s="12">
        <v>1079624</v>
      </c>
      <c r="F201" s="12">
        <v>12319</v>
      </c>
      <c r="G201" s="12">
        <v>29326</v>
      </c>
      <c r="H201" s="9">
        <f t="shared" si="4"/>
        <v>21547590</v>
      </c>
      <c r="I201" s="26">
        <f t="shared" si="7"/>
        <v>0.002266072378122908</v>
      </c>
    </row>
    <row r="202" spans="2:9" ht="16.5">
      <c r="B202" s="5" t="s">
        <v>263</v>
      </c>
      <c r="C202" s="12">
        <v>18359967</v>
      </c>
      <c r="D202" s="12">
        <v>2069996</v>
      </c>
      <c r="E202" s="12">
        <v>1081192</v>
      </c>
      <c r="F202" s="12">
        <v>12365</v>
      </c>
      <c r="G202" s="12">
        <v>29347</v>
      </c>
      <c r="H202" s="9">
        <f t="shared" si="4"/>
        <v>21552867</v>
      </c>
      <c r="I202" s="26">
        <f t="shared" si="7"/>
        <v>0.0002448997776549489</v>
      </c>
    </row>
    <row r="203" spans="2:9" ht="16.5">
      <c r="B203" s="5" t="s">
        <v>265</v>
      </c>
      <c r="C203" s="12">
        <v>18359732</v>
      </c>
      <c r="D203" s="12">
        <v>2070419</v>
      </c>
      <c r="E203" s="12">
        <v>1080525</v>
      </c>
      <c r="F203" s="12">
        <v>12375</v>
      </c>
      <c r="G203" s="12">
        <v>29200</v>
      </c>
      <c r="H203" s="9">
        <f t="shared" si="4"/>
        <v>21552251</v>
      </c>
      <c r="I203" s="26">
        <f t="shared" si="7"/>
        <v>-2.858088438999786E-05</v>
      </c>
    </row>
    <row r="204" spans="2:9" ht="16.5">
      <c r="B204" s="5" t="s">
        <v>266</v>
      </c>
      <c r="C204" s="12">
        <v>18361105</v>
      </c>
      <c r="D204" s="12">
        <v>2070854</v>
      </c>
      <c r="E204" s="12">
        <v>1071630</v>
      </c>
      <c r="F204" s="12">
        <v>12392</v>
      </c>
      <c r="G204" s="12">
        <v>29221</v>
      </c>
      <c r="H204" s="9">
        <f t="shared" si="4"/>
        <v>21545202</v>
      </c>
      <c r="I204" s="26">
        <f t="shared" si="7"/>
        <v>-0.000327065604423408</v>
      </c>
    </row>
    <row r="205" spans="2:9" ht="16.5">
      <c r="B205" s="5" t="s">
        <v>267</v>
      </c>
      <c r="C205" s="12">
        <v>18368138</v>
      </c>
      <c r="D205" s="12">
        <v>2071035</v>
      </c>
      <c r="E205" s="12">
        <v>1081855</v>
      </c>
      <c r="F205" s="12">
        <v>12437</v>
      </c>
      <c r="G205" s="12">
        <v>29227</v>
      </c>
      <c r="H205" s="9">
        <f t="shared" si="4"/>
        <v>21562692</v>
      </c>
      <c r="I205" s="26">
        <f t="shared" si="7"/>
        <v>0.00081178166721296</v>
      </c>
    </row>
    <row r="206" spans="2:9" ht="16.5">
      <c r="B206" s="5" t="s">
        <v>268</v>
      </c>
      <c r="C206" s="12">
        <v>18368467</v>
      </c>
      <c r="D206" s="12">
        <v>2070783</v>
      </c>
      <c r="E206" s="12">
        <v>1086588</v>
      </c>
      <c r="F206" s="12">
        <v>12460</v>
      </c>
      <c r="G206" s="12">
        <v>29309</v>
      </c>
      <c r="H206" s="9">
        <f t="shared" si="4"/>
        <v>21567607</v>
      </c>
      <c r="I206" s="26">
        <f t="shared" si="7"/>
        <v>0.00022793999932846975</v>
      </c>
    </row>
    <row r="207" spans="2:9" ht="16.5">
      <c r="B207" s="5" t="s">
        <v>269</v>
      </c>
      <c r="C207" s="12">
        <v>18439715</v>
      </c>
      <c r="D207" s="12">
        <v>2070494</v>
      </c>
      <c r="E207" s="12">
        <v>1089822</v>
      </c>
      <c r="F207" s="12">
        <v>12471</v>
      </c>
      <c r="G207" s="12">
        <v>29333</v>
      </c>
      <c r="H207" s="9">
        <f t="shared" si="4"/>
        <v>21641835</v>
      </c>
      <c r="I207" s="26">
        <f t="shared" si="7"/>
        <v>0.0034416428303798378</v>
      </c>
    </row>
    <row r="208" spans="2:9" ht="16.5">
      <c r="B208" s="5" t="s">
        <v>270</v>
      </c>
      <c r="C208" s="12">
        <v>18441219</v>
      </c>
      <c r="D208" s="12">
        <v>2070571</v>
      </c>
      <c r="E208" s="12">
        <v>1091080</v>
      </c>
      <c r="F208" s="12">
        <v>12516</v>
      </c>
      <c r="G208" s="12">
        <v>29323</v>
      </c>
      <c r="H208" s="9">
        <f t="shared" si="4"/>
        <v>21644709</v>
      </c>
      <c r="I208" s="26">
        <f t="shared" si="7"/>
        <v>0.0001327983509716251</v>
      </c>
    </row>
    <row r="209" spans="2:9" ht="16.5">
      <c r="B209" s="5" t="s">
        <v>271</v>
      </c>
      <c r="C209" s="12">
        <v>18423724</v>
      </c>
      <c r="D209" s="12">
        <v>2069587</v>
      </c>
      <c r="E209" s="12">
        <v>1084646</v>
      </c>
      <c r="F209" s="12">
        <v>12257</v>
      </c>
      <c r="G209" s="12">
        <v>29298</v>
      </c>
      <c r="H209" s="9">
        <f t="shared" si="4"/>
        <v>21619512</v>
      </c>
      <c r="I209" s="26">
        <f t="shared" si="7"/>
        <v>-0.0011641182147563176</v>
      </c>
    </row>
    <row r="210" spans="2:9" ht="16.5">
      <c r="B210" s="5" t="s">
        <v>273</v>
      </c>
      <c r="C210" s="12">
        <v>18398923</v>
      </c>
      <c r="D210" s="12">
        <v>2067064</v>
      </c>
      <c r="E210" s="12">
        <v>1089995</v>
      </c>
      <c r="F210" s="12">
        <v>12271</v>
      </c>
      <c r="G210" s="12">
        <v>29239</v>
      </c>
      <c r="H210" s="9">
        <f t="shared" si="4"/>
        <v>21597492</v>
      </c>
      <c r="I210" s="26">
        <f t="shared" si="7"/>
        <v>-0.0010185243774235052</v>
      </c>
    </row>
    <row r="211" spans="2:9" ht="16.5">
      <c r="B211" s="5" t="s">
        <v>274</v>
      </c>
      <c r="C211" s="12">
        <v>18430575</v>
      </c>
      <c r="D211" s="12">
        <v>2062688</v>
      </c>
      <c r="E211" s="12">
        <v>1089373</v>
      </c>
      <c r="F211" s="12">
        <v>12552</v>
      </c>
      <c r="G211" s="12">
        <v>29221</v>
      </c>
      <c r="H211" s="9">
        <f t="shared" si="4"/>
        <v>21624409</v>
      </c>
      <c r="I211" s="26">
        <f t="shared" si="7"/>
        <v>0.0012463021169309843</v>
      </c>
    </row>
    <row r="212" spans="2:9" ht="16.5">
      <c r="B212" s="5" t="s">
        <v>275</v>
      </c>
      <c r="C212" s="12">
        <v>18479804</v>
      </c>
      <c r="D212" s="12">
        <v>2036384</v>
      </c>
      <c r="E212" s="12">
        <v>1089353</v>
      </c>
      <c r="F212" s="12">
        <v>12552</v>
      </c>
      <c r="G212" s="12">
        <v>29041</v>
      </c>
      <c r="H212" s="9">
        <f t="shared" si="4"/>
        <v>21647134</v>
      </c>
      <c r="I212" s="26">
        <f t="shared" si="7"/>
        <v>0.001050895772457874</v>
      </c>
    </row>
    <row r="213" spans="2:9" ht="16.5">
      <c r="B213" s="5" t="s">
        <v>276</v>
      </c>
      <c r="C213" s="12">
        <v>18463228</v>
      </c>
      <c r="D213" s="12">
        <v>2035012</v>
      </c>
      <c r="E213" s="12">
        <v>1088134</v>
      </c>
      <c r="F213" s="12">
        <v>12492</v>
      </c>
      <c r="G213" s="12">
        <v>28963</v>
      </c>
      <c r="H213" s="9">
        <f t="shared" si="4"/>
        <v>21627829</v>
      </c>
      <c r="I213" s="26">
        <f t="shared" si="7"/>
        <v>-0.0008918039681373063</v>
      </c>
    </row>
    <row r="214" spans="2:9" ht="16.5">
      <c r="B214" s="5" t="s">
        <v>277</v>
      </c>
      <c r="C214" s="12">
        <v>18505800</v>
      </c>
      <c r="D214" s="12">
        <v>2013254</v>
      </c>
      <c r="E214" s="12">
        <v>1088921</v>
      </c>
      <c r="F214" s="12">
        <v>12291</v>
      </c>
      <c r="G214" s="12">
        <v>29128</v>
      </c>
      <c r="H214" s="9">
        <f t="shared" si="4"/>
        <v>21649394</v>
      </c>
      <c r="I214" s="26">
        <f t="shared" si="7"/>
        <v>0.000997094992752162</v>
      </c>
    </row>
    <row r="215" spans="2:9" ht="16.5">
      <c r="B215" s="5" t="s">
        <v>278</v>
      </c>
      <c r="C215" s="12">
        <v>18497535</v>
      </c>
      <c r="D215" s="12">
        <v>2033974</v>
      </c>
      <c r="E215" s="12">
        <v>1088002</v>
      </c>
      <c r="F215" s="12">
        <v>12292</v>
      </c>
      <c r="G215" s="12">
        <v>28873</v>
      </c>
      <c r="H215" s="9">
        <f t="shared" si="4"/>
        <v>21660676</v>
      </c>
      <c r="I215" s="26">
        <f t="shared" si="7"/>
        <v>0.0005211231316682583</v>
      </c>
    </row>
    <row r="216" spans="2:9" ht="16.5">
      <c r="B216" s="5" t="s">
        <v>279</v>
      </c>
      <c r="C216" s="12">
        <v>18458090</v>
      </c>
      <c r="D216" s="12">
        <v>2030158</v>
      </c>
      <c r="E216" s="12">
        <v>1085878</v>
      </c>
      <c r="F216" s="12">
        <v>12321</v>
      </c>
      <c r="G216" s="12">
        <v>28502</v>
      </c>
      <c r="H216" s="9">
        <f t="shared" si="4"/>
        <v>21614949</v>
      </c>
      <c r="I216" s="26">
        <f t="shared" si="7"/>
        <v>-0.00211106061509807</v>
      </c>
    </row>
    <row r="217" spans="2:9" ht="16.5">
      <c r="B217" s="5" t="s">
        <v>280</v>
      </c>
      <c r="C217" s="12">
        <v>18444309</v>
      </c>
      <c r="D217" s="12">
        <v>2031666</v>
      </c>
      <c r="E217" s="12">
        <v>1086733</v>
      </c>
      <c r="F217" s="12">
        <v>12333</v>
      </c>
      <c r="G217" s="12">
        <v>28534</v>
      </c>
      <c r="H217" s="9">
        <f t="shared" si="4"/>
        <v>21603575</v>
      </c>
      <c r="I217" s="26">
        <f t="shared" si="7"/>
        <v>-0.0005262098929773093</v>
      </c>
    </row>
    <row r="218" spans="2:9" ht="16.5">
      <c r="B218" s="5" t="s">
        <v>281</v>
      </c>
      <c r="C218" s="12">
        <v>18432643</v>
      </c>
      <c r="D218" s="12">
        <v>2030258</v>
      </c>
      <c r="E218" s="12">
        <v>1086666</v>
      </c>
      <c r="F218" s="12">
        <v>12282</v>
      </c>
      <c r="G218" s="12">
        <v>28468</v>
      </c>
      <c r="H218" s="9">
        <f t="shared" si="4"/>
        <v>21590317</v>
      </c>
      <c r="I218" s="26">
        <f t="shared" si="7"/>
        <v>-0.0006136947241370931</v>
      </c>
    </row>
    <row r="219" spans="2:9" ht="16.5">
      <c r="B219" s="5" t="s">
        <v>282</v>
      </c>
      <c r="C219" s="12">
        <v>18437554</v>
      </c>
      <c r="D219" s="12">
        <v>2030700</v>
      </c>
      <c r="E219" s="12">
        <v>1086130</v>
      </c>
      <c r="F219" s="12">
        <v>12245</v>
      </c>
      <c r="G219" s="12">
        <v>28515</v>
      </c>
      <c r="H219" s="9">
        <f t="shared" si="4"/>
        <v>21595144</v>
      </c>
      <c r="I219" s="26">
        <f t="shared" si="7"/>
        <v>0.00022357244685198462</v>
      </c>
    </row>
    <row r="220" spans="2:9" ht="16.5">
      <c r="B220" s="5" t="s">
        <v>283</v>
      </c>
      <c r="C220" s="12">
        <v>18436191</v>
      </c>
      <c r="D220" s="12">
        <v>2030782</v>
      </c>
      <c r="E220" s="12">
        <v>1090626</v>
      </c>
      <c r="F220" s="12">
        <v>12255</v>
      </c>
      <c r="G220" s="12">
        <v>28514</v>
      </c>
      <c r="H220" s="9">
        <f t="shared" si="4"/>
        <v>21598368</v>
      </c>
      <c r="I220" s="26">
        <f t="shared" si="7"/>
        <v>0.00014929282249750221</v>
      </c>
    </row>
    <row r="221" spans="2:9" ht="16.5">
      <c r="B221" s="5" t="s">
        <v>284</v>
      </c>
      <c r="C221" s="12">
        <v>18441026</v>
      </c>
      <c r="D221" s="12">
        <v>2030488</v>
      </c>
      <c r="E221" s="12">
        <v>1099599</v>
      </c>
      <c r="F221" s="12">
        <v>12286</v>
      </c>
      <c r="G221" s="12">
        <v>28503</v>
      </c>
      <c r="H221" s="9">
        <f t="shared" si="4"/>
        <v>21611902</v>
      </c>
      <c r="I221" s="26">
        <f t="shared" si="7"/>
        <v>0.0006266214188034948</v>
      </c>
    </row>
    <row r="222" spans="2:9" ht="16.5">
      <c r="B222" s="5" t="s">
        <v>286</v>
      </c>
      <c r="C222" s="12">
        <v>18414788</v>
      </c>
      <c r="D222" s="12">
        <v>2027551</v>
      </c>
      <c r="E222" s="12">
        <v>1100049</v>
      </c>
      <c r="F222" s="12">
        <v>12302</v>
      </c>
      <c r="G222" s="12">
        <v>28453</v>
      </c>
      <c r="H222" s="9">
        <f t="shared" si="4"/>
        <v>21583143</v>
      </c>
      <c r="I222" s="26">
        <f t="shared" si="7"/>
        <v>-0.0013307019437715385</v>
      </c>
    </row>
    <row r="223" spans="2:9" ht="16.5">
      <c r="B223" s="5" t="s">
        <v>287</v>
      </c>
      <c r="C223" s="12">
        <v>18433595</v>
      </c>
      <c r="D223" s="12">
        <v>2029640</v>
      </c>
      <c r="E223" s="12">
        <v>1100233</v>
      </c>
      <c r="F223" s="12">
        <v>12327</v>
      </c>
      <c r="G223" s="12">
        <v>28524</v>
      </c>
      <c r="H223" s="9">
        <f t="shared" si="4"/>
        <v>21604319</v>
      </c>
      <c r="I223" s="26">
        <f t="shared" si="7"/>
        <v>0.0009811360653080045</v>
      </c>
    </row>
    <row r="224" spans="2:9" ht="16.5">
      <c r="B224" s="5" t="s">
        <v>288</v>
      </c>
      <c r="C224" s="12">
        <v>18446780</v>
      </c>
      <c r="D224" s="12">
        <v>2030897</v>
      </c>
      <c r="E224" s="12">
        <v>1103926</v>
      </c>
      <c r="F224" s="12">
        <v>12340</v>
      </c>
      <c r="G224" s="12">
        <v>28187</v>
      </c>
      <c r="H224" s="9">
        <f t="shared" si="4"/>
        <v>21622130</v>
      </c>
      <c r="I224" s="26">
        <f t="shared" si="7"/>
        <v>0.0008244184878032953</v>
      </c>
    </row>
    <row r="225" spans="2:9" ht="16.5">
      <c r="B225" s="5" t="s">
        <v>289</v>
      </c>
      <c r="C225" s="12">
        <v>18458697</v>
      </c>
      <c r="D225" s="12">
        <v>2031031</v>
      </c>
      <c r="E225" s="12">
        <v>1103983</v>
      </c>
      <c r="F225" s="12">
        <v>12428</v>
      </c>
      <c r="G225" s="12">
        <v>28275</v>
      </c>
      <c r="H225" s="9">
        <f t="shared" si="4"/>
        <v>21634414</v>
      </c>
      <c r="I225" s="26">
        <f t="shared" si="7"/>
        <v>0.0005681216420398915</v>
      </c>
    </row>
    <row r="226" spans="2:9" ht="16.5">
      <c r="B226" s="5" t="s">
        <v>290</v>
      </c>
      <c r="C226" s="12">
        <v>18466437</v>
      </c>
      <c r="D226" s="12">
        <v>2037659</v>
      </c>
      <c r="E226" s="12">
        <v>1038884</v>
      </c>
      <c r="F226" s="12">
        <v>12494</v>
      </c>
      <c r="G226" s="12">
        <v>28340</v>
      </c>
      <c r="H226" s="9">
        <f t="shared" si="4"/>
        <v>21583814</v>
      </c>
      <c r="I226" s="26">
        <f t="shared" si="7"/>
        <v>-0.002338866215650676</v>
      </c>
    </row>
    <row r="227" spans="2:9" ht="16.5">
      <c r="B227" s="5" t="s">
        <v>291</v>
      </c>
      <c r="C227" s="12">
        <v>18489880</v>
      </c>
      <c r="D227" s="12">
        <v>2040935</v>
      </c>
      <c r="E227" s="12">
        <v>1015067</v>
      </c>
      <c r="F227" s="12">
        <v>12532</v>
      </c>
      <c r="G227" s="12">
        <v>27937</v>
      </c>
      <c r="H227" s="9">
        <f t="shared" si="4"/>
        <v>21586351</v>
      </c>
      <c r="I227" s="26">
        <f t="shared" si="7"/>
        <v>0.000117541783857107</v>
      </c>
    </row>
    <row r="228" spans="2:9" ht="16.5">
      <c r="B228" s="5" t="s">
        <v>292</v>
      </c>
      <c r="C228" s="12">
        <v>18473494</v>
      </c>
      <c r="D228" s="12">
        <v>2038366</v>
      </c>
      <c r="E228" s="12">
        <v>1001693</v>
      </c>
      <c r="F228" s="12">
        <v>12527</v>
      </c>
      <c r="G228" s="12">
        <v>27881</v>
      </c>
      <c r="H228" s="9">
        <f t="shared" si="4"/>
        <v>21553961</v>
      </c>
      <c r="I228" s="26">
        <f t="shared" si="7"/>
        <v>-0.001500485190850459</v>
      </c>
    </row>
    <row r="229" spans="2:9" ht="16.5">
      <c r="B229" s="5" t="s">
        <v>293</v>
      </c>
      <c r="C229" s="12">
        <v>18469589</v>
      </c>
      <c r="D229" s="12">
        <v>2038141</v>
      </c>
      <c r="E229" s="12">
        <v>1001269</v>
      </c>
      <c r="F229" s="12">
        <v>12520</v>
      </c>
      <c r="G229" s="12">
        <v>27884</v>
      </c>
      <c r="H229" s="9">
        <f t="shared" si="4"/>
        <v>21549403</v>
      </c>
      <c r="I229" s="26">
        <f t="shared" si="7"/>
        <v>-0.00021146925152179684</v>
      </c>
    </row>
    <row r="230" spans="2:9" ht="16.5">
      <c r="B230" s="5" t="s">
        <v>294</v>
      </c>
      <c r="C230" s="12">
        <v>18481359</v>
      </c>
      <c r="D230" s="12">
        <v>2038984</v>
      </c>
      <c r="E230" s="12">
        <v>1000326</v>
      </c>
      <c r="F230" s="12">
        <v>12554</v>
      </c>
      <c r="G230" s="12">
        <v>27914</v>
      </c>
      <c r="H230" s="9">
        <f t="shared" si="4"/>
        <v>21561137</v>
      </c>
      <c r="I230" s="26">
        <f t="shared" si="7"/>
        <v>0.0005445162448351817</v>
      </c>
    </row>
    <row r="231" spans="2:9" ht="16.5">
      <c r="B231" s="5" t="s">
        <v>295</v>
      </c>
      <c r="C231" s="12">
        <v>18473382</v>
      </c>
      <c r="D231" s="12">
        <v>2038096</v>
      </c>
      <c r="E231" s="12">
        <v>1001067</v>
      </c>
      <c r="F231" s="12">
        <v>12330</v>
      </c>
      <c r="G231" s="12">
        <v>27898</v>
      </c>
      <c r="H231" s="9">
        <f t="shared" si="4"/>
        <v>21552773</v>
      </c>
      <c r="I231" s="26">
        <f t="shared" si="7"/>
        <v>-0.00038792017322648615</v>
      </c>
    </row>
    <row r="232" spans="2:9" ht="16.5">
      <c r="B232" s="5" t="s">
        <v>297</v>
      </c>
      <c r="C232" s="12">
        <v>18388779</v>
      </c>
      <c r="D232" s="12">
        <v>2036719</v>
      </c>
      <c r="E232" s="12">
        <v>1097875</v>
      </c>
      <c r="F232" s="12">
        <v>12336</v>
      </c>
      <c r="G232" s="12">
        <v>27843</v>
      </c>
      <c r="H232" s="9">
        <f t="shared" si="4"/>
        <v>21563552</v>
      </c>
      <c r="I232" s="26">
        <f t="shared" si="7"/>
        <v>0.0005001212604985911</v>
      </c>
    </row>
    <row r="233" spans="2:9" ht="16.5">
      <c r="B233" s="5" t="s">
        <v>298</v>
      </c>
      <c r="C233" s="12">
        <v>18403281</v>
      </c>
      <c r="D233" s="12">
        <v>2037466</v>
      </c>
      <c r="E233" s="12">
        <v>1097638</v>
      </c>
      <c r="F233" s="12">
        <v>12375</v>
      </c>
      <c r="G233" s="12">
        <v>27901</v>
      </c>
      <c r="H233" s="9">
        <f t="shared" si="4"/>
        <v>21578661</v>
      </c>
      <c r="I233" s="26">
        <f t="shared" si="7"/>
        <v>0.0007006730616551485</v>
      </c>
    </row>
    <row r="234" spans="2:9" ht="16.5">
      <c r="B234" s="5" t="s">
        <v>299</v>
      </c>
      <c r="C234" s="12">
        <v>18400127</v>
      </c>
      <c r="D234" s="12">
        <v>2040128</v>
      </c>
      <c r="E234" s="12">
        <v>1097331</v>
      </c>
      <c r="F234" s="12">
        <v>12408</v>
      </c>
      <c r="G234" s="12">
        <v>27935</v>
      </c>
      <c r="H234" s="9">
        <f t="shared" si="4"/>
        <v>21577929</v>
      </c>
      <c r="I234" s="26">
        <f t="shared" si="7"/>
        <v>-3.392240139459997E-05</v>
      </c>
    </row>
    <row r="235" spans="2:9" ht="16.5">
      <c r="B235" s="5" t="s">
        <v>300</v>
      </c>
      <c r="C235" s="12">
        <v>18412677</v>
      </c>
      <c r="D235" s="12">
        <v>2041437</v>
      </c>
      <c r="E235" s="12">
        <v>1084765</v>
      </c>
      <c r="F235" s="12">
        <v>12339</v>
      </c>
      <c r="G235" s="12">
        <v>27978</v>
      </c>
      <c r="H235" s="9">
        <f t="shared" si="4"/>
        <v>21579196</v>
      </c>
      <c r="I235" s="26">
        <f t="shared" si="7"/>
        <v>5.8717405178226325E-05</v>
      </c>
    </row>
    <row r="236" spans="2:9" ht="16.5">
      <c r="B236" s="5" t="s">
        <v>301</v>
      </c>
      <c r="C236" s="12">
        <v>18406243</v>
      </c>
      <c r="D236" s="12">
        <v>2040500</v>
      </c>
      <c r="E236" s="12">
        <v>1097753</v>
      </c>
      <c r="F236" s="12">
        <v>12220</v>
      </c>
      <c r="G236" s="12">
        <v>27958</v>
      </c>
      <c r="H236" s="9">
        <f t="shared" si="4"/>
        <v>21584674</v>
      </c>
      <c r="I236" s="26">
        <f t="shared" si="7"/>
        <v>0.00025385561167339134</v>
      </c>
    </row>
    <row r="237" spans="2:9" ht="16.5">
      <c r="B237" s="5" t="s">
        <v>302</v>
      </c>
      <c r="C237" s="12">
        <v>18441049</v>
      </c>
      <c r="D237" s="12">
        <v>2041038</v>
      </c>
      <c r="E237" s="12">
        <v>1097435</v>
      </c>
      <c r="F237" s="12">
        <v>12015</v>
      </c>
      <c r="G237" s="12">
        <v>28009</v>
      </c>
      <c r="H237" s="9">
        <f t="shared" si="4"/>
        <v>21619546</v>
      </c>
      <c r="I237" s="26">
        <f t="shared" si="7"/>
        <v>0.0016155907659295666</v>
      </c>
    </row>
    <row r="238" spans="2:9" ht="16.5">
      <c r="B238" s="5" t="s">
        <v>303</v>
      </c>
      <c r="C238" s="12">
        <v>18432901</v>
      </c>
      <c r="D238" s="12">
        <v>2040119</v>
      </c>
      <c r="E238" s="12">
        <v>1096707</v>
      </c>
      <c r="F238" s="12">
        <v>11994</v>
      </c>
      <c r="G238" s="12">
        <v>27963</v>
      </c>
      <c r="H238" s="9">
        <f t="shared" si="4"/>
        <v>21609684</v>
      </c>
      <c r="I238" s="26">
        <f t="shared" si="7"/>
        <v>-0.00045616129034346976</v>
      </c>
    </row>
    <row r="239" spans="2:9" ht="16.5">
      <c r="B239" s="5" t="s">
        <v>304</v>
      </c>
      <c r="C239" s="12">
        <v>18451106</v>
      </c>
      <c r="D239" s="12">
        <v>2043065</v>
      </c>
      <c r="E239" s="12">
        <v>1096641</v>
      </c>
      <c r="F239" s="12">
        <v>12000</v>
      </c>
      <c r="G239" s="12">
        <v>28249</v>
      </c>
      <c r="H239" s="9">
        <f t="shared" si="4"/>
        <v>21631061</v>
      </c>
      <c r="I239" s="26">
        <f t="shared" si="7"/>
        <v>0.0009892324200576</v>
      </c>
    </row>
    <row r="240" spans="2:9" ht="16.5">
      <c r="B240" s="5" t="s">
        <v>305</v>
      </c>
      <c r="C240" s="12">
        <v>18549649</v>
      </c>
      <c r="D240" s="12">
        <v>2042477</v>
      </c>
      <c r="E240" s="12">
        <v>1014492</v>
      </c>
      <c r="F240" s="12">
        <v>11955</v>
      </c>
      <c r="G240" s="12">
        <v>28247</v>
      </c>
      <c r="H240" s="9">
        <f t="shared" si="4"/>
        <v>21646820</v>
      </c>
      <c r="I240" s="26">
        <f t="shared" si="7"/>
        <v>0.0007285356922621595</v>
      </c>
    </row>
    <row r="241" spans="2:9" ht="16.5">
      <c r="B241" s="5" t="s">
        <v>306</v>
      </c>
      <c r="C241" s="12">
        <v>18550148</v>
      </c>
      <c r="D241" s="12">
        <v>2042556</v>
      </c>
      <c r="E241" s="12">
        <v>1015203</v>
      </c>
      <c r="F241" s="12">
        <v>11792</v>
      </c>
      <c r="G241" s="12">
        <v>28246</v>
      </c>
      <c r="H241" s="9">
        <f t="shared" si="4"/>
        <v>21647945</v>
      </c>
      <c r="I241" s="26">
        <f t="shared" si="7"/>
        <v>5.197068206785108E-05</v>
      </c>
    </row>
    <row r="242" spans="2:9" ht="16.5">
      <c r="B242" s="5" t="s">
        <v>307</v>
      </c>
      <c r="C242" s="12">
        <v>18547826</v>
      </c>
      <c r="D242" s="12">
        <v>2042441</v>
      </c>
      <c r="E242" s="12">
        <v>1012388</v>
      </c>
      <c r="F242" s="12">
        <v>11834</v>
      </c>
      <c r="G242" s="12">
        <v>28256</v>
      </c>
      <c r="H242" s="9">
        <f t="shared" si="4"/>
        <v>21642745</v>
      </c>
      <c r="I242" s="26">
        <f t="shared" si="7"/>
        <v>-0.0002402075578074501</v>
      </c>
    </row>
    <row r="243" spans="2:9" ht="16.5">
      <c r="B243" s="5" t="s">
        <v>308</v>
      </c>
      <c r="C243" s="12">
        <v>18549222</v>
      </c>
      <c r="D243" s="12">
        <v>2042097</v>
      </c>
      <c r="E243" s="12">
        <v>1010275</v>
      </c>
      <c r="F243" s="12">
        <v>11625</v>
      </c>
      <c r="G243" s="12">
        <v>28870</v>
      </c>
      <c r="H243" s="9">
        <f t="shared" si="4"/>
        <v>21642089</v>
      </c>
      <c r="I243" s="26">
        <f t="shared" si="7"/>
        <v>-3.031038807692832E-05</v>
      </c>
    </row>
    <row r="244" spans="2:9" ht="16.5">
      <c r="B244" s="5" t="s">
        <v>309</v>
      </c>
      <c r="C244" s="12">
        <v>18552342</v>
      </c>
      <c r="D244" s="12">
        <v>2040472</v>
      </c>
      <c r="E244" s="12">
        <v>1014371</v>
      </c>
      <c r="F244" s="12">
        <v>11598</v>
      </c>
      <c r="G244" s="12">
        <v>28774</v>
      </c>
      <c r="H244" s="9">
        <f t="shared" si="4"/>
        <v>21647557</v>
      </c>
      <c r="I244" s="26">
        <f t="shared" si="7"/>
        <v>0.00025265583188388145</v>
      </c>
    </row>
    <row r="245" spans="2:9" ht="16.5">
      <c r="B245" s="5" t="s">
        <v>310</v>
      </c>
      <c r="C245" s="12">
        <v>18552162</v>
      </c>
      <c r="D245" s="12">
        <v>2040401</v>
      </c>
      <c r="E245" s="12">
        <v>1011635</v>
      </c>
      <c r="F245" s="12">
        <v>11602</v>
      </c>
      <c r="G245" s="12">
        <v>28786</v>
      </c>
      <c r="H245" s="9">
        <f t="shared" si="4"/>
        <v>21644586</v>
      </c>
      <c r="I245" s="26">
        <f t="shared" si="7"/>
        <v>-0.00013724412412911073</v>
      </c>
    </row>
    <row r="246" spans="2:9" ht="16.5">
      <c r="B246" s="5" t="s">
        <v>311</v>
      </c>
      <c r="C246" s="12">
        <v>18552272</v>
      </c>
      <c r="D246" s="12">
        <v>2040259</v>
      </c>
      <c r="E246" s="12">
        <v>1003159</v>
      </c>
      <c r="F246" s="12">
        <v>11815</v>
      </c>
      <c r="G246" s="12">
        <v>28772</v>
      </c>
      <c r="H246" s="9">
        <f t="shared" si="4"/>
        <v>21636277</v>
      </c>
      <c r="I246" s="26">
        <f t="shared" si="7"/>
        <v>-0.00038388352634695805</v>
      </c>
    </row>
    <row r="247" spans="2:9" ht="16.5">
      <c r="B247" s="5" t="s">
        <v>312</v>
      </c>
      <c r="C247" s="12">
        <v>18550745</v>
      </c>
      <c r="D247" s="12">
        <v>2040239</v>
      </c>
      <c r="E247" s="12">
        <v>980709</v>
      </c>
      <c r="F247" s="12">
        <v>11832</v>
      </c>
      <c r="G247" s="12">
        <v>28793</v>
      </c>
      <c r="H247" s="9">
        <f t="shared" si="4"/>
        <v>21612318</v>
      </c>
      <c r="I247" s="26">
        <f t="shared" si="7"/>
        <v>-0.001107353173561237</v>
      </c>
    </row>
    <row r="248" spans="2:9" ht="16.5">
      <c r="B248" s="5" t="s">
        <v>313</v>
      </c>
      <c r="C248" s="12">
        <v>18550731</v>
      </c>
      <c r="D248" s="12">
        <v>2040247</v>
      </c>
      <c r="E248" s="12">
        <v>974287</v>
      </c>
      <c r="F248" s="12">
        <v>11787</v>
      </c>
      <c r="G248" s="12">
        <v>28791</v>
      </c>
      <c r="H248" s="9">
        <f t="shared" si="4"/>
        <v>21605843</v>
      </c>
      <c r="I248" s="26">
        <f t="shared" si="7"/>
        <v>-0.00029959766462810697</v>
      </c>
    </row>
    <row r="249" spans="2:9" ht="16.5">
      <c r="B249" s="5" t="s">
        <v>314</v>
      </c>
      <c r="C249" s="12">
        <v>18549895</v>
      </c>
      <c r="D249" s="12">
        <v>2040399</v>
      </c>
      <c r="E249" s="12">
        <v>976351</v>
      </c>
      <c r="F249" s="12">
        <v>11748</v>
      </c>
      <c r="G249" s="12">
        <v>28802</v>
      </c>
      <c r="H249" s="9">
        <f t="shared" si="4"/>
        <v>21607195</v>
      </c>
      <c r="I249" s="26">
        <f t="shared" si="7"/>
        <v>6.25756652957258E-05</v>
      </c>
    </row>
    <row r="250" spans="2:9" ht="16.5">
      <c r="B250" s="5" t="s">
        <v>315</v>
      </c>
      <c r="C250" s="12">
        <v>18549874</v>
      </c>
      <c r="D250" s="12">
        <v>2040376</v>
      </c>
      <c r="E250" s="12">
        <v>974182</v>
      </c>
      <c r="F250" s="12">
        <v>11776</v>
      </c>
      <c r="G250" s="12">
        <v>28782</v>
      </c>
      <c r="H250" s="9">
        <f t="shared" si="4"/>
        <v>21604990</v>
      </c>
      <c r="I250" s="26">
        <f t="shared" si="7"/>
        <v>-0.00010204934050902951</v>
      </c>
    </row>
    <row r="251" spans="2:9" ht="16.5">
      <c r="B251" s="5" t="s">
        <v>316</v>
      </c>
      <c r="C251" s="12">
        <v>18550866</v>
      </c>
      <c r="D251" s="12">
        <v>2024486</v>
      </c>
      <c r="E251" s="12">
        <v>982886</v>
      </c>
      <c r="F251" s="12">
        <v>11778</v>
      </c>
      <c r="G251" s="12">
        <v>28779</v>
      </c>
      <c r="H251" s="9">
        <f t="shared" si="4"/>
        <v>21598795</v>
      </c>
      <c r="I251" s="26">
        <f aca="true" t="shared" si="8" ref="I251:I268">(H251-H250)/H250</f>
        <v>-0.00028673931346415805</v>
      </c>
    </row>
    <row r="252" spans="2:9" ht="16.5">
      <c r="B252" s="5" t="s">
        <v>317</v>
      </c>
      <c r="C252" s="12">
        <v>18551767</v>
      </c>
      <c r="D252" s="12">
        <v>2024412</v>
      </c>
      <c r="E252" s="12">
        <v>951674</v>
      </c>
      <c r="F252" s="12">
        <v>11789</v>
      </c>
      <c r="G252" s="12">
        <v>28788</v>
      </c>
      <c r="H252" s="9">
        <f t="shared" si="4"/>
        <v>21568430</v>
      </c>
      <c r="I252" s="26">
        <f t="shared" si="8"/>
        <v>-0.0014058654661058638</v>
      </c>
    </row>
    <row r="253" spans="2:9" ht="16.5">
      <c r="B253" s="5" t="s">
        <v>318</v>
      </c>
      <c r="C253" s="12">
        <v>18592971</v>
      </c>
      <c r="D253" s="12">
        <v>2024415</v>
      </c>
      <c r="E253" s="12">
        <v>950794</v>
      </c>
      <c r="F253" s="12">
        <v>11786</v>
      </c>
      <c r="G253" s="12">
        <v>28793</v>
      </c>
      <c r="H253" s="9">
        <f t="shared" si="4"/>
        <v>21608759</v>
      </c>
      <c r="I253" s="26">
        <f t="shared" si="8"/>
        <v>0.0018698162082265608</v>
      </c>
    </row>
    <row r="254" spans="2:9" ht="16.5">
      <c r="B254" s="5" t="s">
        <v>319</v>
      </c>
      <c r="C254" s="12">
        <v>18613212</v>
      </c>
      <c r="D254" s="12">
        <v>2021176</v>
      </c>
      <c r="E254" s="12">
        <v>946722</v>
      </c>
      <c r="F254" s="12">
        <v>11792</v>
      </c>
      <c r="G254" s="12">
        <v>28792</v>
      </c>
      <c r="H254" s="9">
        <f t="shared" si="4"/>
        <v>21621694</v>
      </c>
      <c r="I254" s="26">
        <f t="shared" si="8"/>
        <v>0.0005985998548088764</v>
      </c>
    </row>
    <row r="255" spans="2:9" ht="16.5">
      <c r="B255" s="5" t="s">
        <v>320</v>
      </c>
      <c r="C255" s="12">
        <v>18643164</v>
      </c>
      <c r="D255" s="12">
        <v>2020960</v>
      </c>
      <c r="E255" s="12">
        <v>945365</v>
      </c>
      <c r="F255" s="12">
        <v>11708</v>
      </c>
      <c r="G255" s="12">
        <v>28796</v>
      </c>
      <c r="H255" s="9">
        <f t="shared" si="4"/>
        <v>21649993</v>
      </c>
      <c r="I255" s="26">
        <f t="shared" si="8"/>
        <v>0.0013088243687104258</v>
      </c>
    </row>
    <row r="256" spans="2:9" ht="16.5">
      <c r="B256" s="5" t="s">
        <v>321</v>
      </c>
      <c r="C256" s="12">
        <v>18671086</v>
      </c>
      <c r="D256" s="12">
        <v>2020842</v>
      </c>
      <c r="E256" s="12">
        <v>978412</v>
      </c>
      <c r="F256" s="12">
        <v>11541</v>
      </c>
      <c r="G256" s="12">
        <v>28823</v>
      </c>
      <c r="H256" s="9">
        <f t="shared" si="4"/>
        <v>21710704</v>
      </c>
      <c r="I256" s="26">
        <f t="shared" si="8"/>
        <v>0.0028042041399274353</v>
      </c>
    </row>
    <row r="257" spans="2:9" ht="16.5">
      <c r="B257" s="5" t="s">
        <v>322</v>
      </c>
      <c r="C257" s="12">
        <v>18739175</v>
      </c>
      <c r="D257" s="12">
        <v>2020672</v>
      </c>
      <c r="E257" s="12">
        <v>979832</v>
      </c>
      <c r="F257" s="12">
        <v>11608</v>
      </c>
      <c r="G257" s="12">
        <v>28851</v>
      </c>
      <c r="H257" s="9">
        <f t="shared" si="4"/>
        <v>21780138</v>
      </c>
      <c r="I257" s="26">
        <f t="shared" si="8"/>
        <v>0.0031981459468103843</v>
      </c>
    </row>
    <row r="258" spans="2:9" ht="16.5">
      <c r="B258" s="5" t="s">
        <v>323</v>
      </c>
      <c r="C258" s="12">
        <v>18760321</v>
      </c>
      <c r="D258" s="12">
        <v>2020603</v>
      </c>
      <c r="E258" s="12">
        <v>977640</v>
      </c>
      <c r="F258" s="12">
        <v>11664</v>
      </c>
      <c r="G258" s="12">
        <v>28507</v>
      </c>
      <c r="H258" s="9">
        <f t="shared" si="4"/>
        <v>21798735</v>
      </c>
      <c r="I258" s="26">
        <f t="shared" si="8"/>
        <v>0.0008538513392339388</v>
      </c>
    </row>
    <row r="259" spans="2:9" ht="16.5">
      <c r="B259" s="5" t="s">
        <v>324</v>
      </c>
      <c r="C259" s="12">
        <v>18735372</v>
      </c>
      <c r="D259" s="12">
        <v>2018305</v>
      </c>
      <c r="E259" s="12">
        <v>966064</v>
      </c>
      <c r="F259" s="12">
        <v>11634</v>
      </c>
      <c r="G259" s="12">
        <v>28502</v>
      </c>
      <c r="H259" s="9">
        <f t="shared" si="4"/>
        <v>21759877</v>
      </c>
      <c r="I259" s="26">
        <f t="shared" si="8"/>
        <v>-0.0017825805029512034</v>
      </c>
    </row>
    <row r="260" spans="2:9" ht="16.5">
      <c r="B260" s="5" t="s">
        <v>325</v>
      </c>
      <c r="C260" s="12">
        <v>18739531</v>
      </c>
      <c r="D260" s="12">
        <v>2018620</v>
      </c>
      <c r="E260" s="12">
        <v>965722</v>
      </c>
      <c r="F260" s="12">
        <v>11652</v>
      </c>
      <c r="G260" s="12">
        <v>28538</v>
      </c>
      <c r="H260" s="9">
        <f t="shared" si="4"/>
        <v>21764063</v>
      </c>
      <c r="I260" s="26">
        <f t="shared" si="8"/>
        <v>0.00019237241092860956</v>
      </c>
    </row>
    <row r="261" spans="2:9" ht="16.5">
      <c r="B261" s="5" t="s">
        <v>326</v>
      </c>
      <c r="C261" s="12">
        <v>18749115</v>
      </c>
      <c r="D261" s="12">
        <v>2019688</v>
      </c>
      <c r="E261" s="12">
        <v>964526</v>
      </c>
      <c r="F261" s="12">
        <v>11631</v>
      </c>
      <c r="G261" s="12">
        <v>28560</v>
      </c>
      <c r="H261" s="9">
        <f t="shared" si="4"/>
        <v>21773520</v>
      </c>
      <c r="I261" s="26">
        <f t="shared" si="8"/>
        <v>0.0004345236456997942</v>
      </c>
    </row>
    <row r="262" spans="2:9" ht="16.5">
      <c r="B262" s="5" t="s">
        <v>327</v>
      </c>
      <c r="C262" s="12">
        <v>18742521</v>
      </c>
      <c r="D262" s="12">
        <v>2019017</v>
      </c>
      <c r="E262" s="12">
        <v>966125</v>
      </c>
      <c r="F262" s="12">
        <v>11597</v>
      </c>
      <c r="G262" s="12">
        <v>28549</v>
      </c>
      <c r="H262" s="9">
        <f t="shared" si="4"/>
        <v>21767809</v>
      </c>
      <c r="I262" s="26">
        <f t="shared" si="8"/>
        <v>-0.0002622910765002627</v>
      </c>
    </row>
    <row r="263" spans="2:9" ht="16.5">
      <c r="B263" s="5" t="s">
        <v>328</v>
      </c>
      <c r="C263" s="12">
        <v>18497411</v>
      </c>
      <c r="D263" s="12">
        <v>2026050</v>
      </c>
      <c r="E263" s="12">
        <v>996090</v>
      </c>
      <c r="F263" s="12">
        <v>11692</v>
      </c>
      <c r="G263" s="12">
        <v>28559</v>
      </c>
      <c r="H263" s="9">
        <f t="shared" si="4"/>
        <v>21559802</v>
      </c>
      <c r="I263" s="26">
        <f t="shared" si="8"/>
        <v>-0.009555715965718001</v>
      </c>
    </row>
    <row r="264" spans="2:9" ht="16.5">
      <c r="B264" s="5" t="s">
        <v>329</v>
      </c>
      <c r="C264" s="12">
        <v>18506812</v>
      </c>
      <c r="D264" s="12">
        <v>2009776</v>
      </c>
      <c r="E264" s="12">
        <v>982941</v>
      </c>
      <c r="F264" s="12">
        <v>11702</v>
      </c>
      <c r="G264" s="12">
        <v>28587</v>
      </c>
      <c r="H264" s="9">
        <f t="shared" si="4"/>
        <v>21539818</v>
      </c>
      <c r="I264" s="26">
        <f t="shared" si="8"/>
        <v>-0.0009269101821992614</v>
      </c>
    </row>
    <row r="265" spans="2:9" ht="16.5">
      <c r="B265" s="5" t="s">
        <v>330</v>
      </c>
      <c r="C265" s="12">
        <v>18512819</v>
      </c>
      <c r="D265" s="12">
        <v>2008244</v>
      </c>
      <c r="E265" s="12">
        <v>981225</v>
      </c>
      <c r="F265" s="12">
        <v>11721</v>
      </c>
      <c r="G265" s="12">
        <v>28599</v>
      </c>
      <c r="H265" s="9">
        <f t="shared" si="4"/>
        <v>21542608</v>
      </c>
      <c r="I265" s="26">
        <f t="shared" si="8"/>
        <v>0.0001295275568252248</v>
      </c>
    </row>
    <row r="266" spans="2:9" ht="16.5">
      <c r="B266" s="5" t="s">
        <v>331</v>
      </c>
      <c r="C266" s="12">
        <v>18517130</v>
      </c>
      <c r="D266" s="12">
        <v>2008945</v>
      </c>
      <c r="E266" s="12">
        <v>984207</v>
      </c>
      <c r="F266" s="12">
        <v>11645</v>
      </c>
      <c r="G266" s="12">
        <v>28607</v>
      </c>
      <c r="H266" s="9">
        <f t="shared" si="4"/>
        <v>21550534</v>
      </c>
      <c r="I266" s="26">
        <f t="shared" si="8"/>
        <v>0.00036792202689665056</v>
      </c>
    </row>
    <row r="267" spans="2:9" ht="16.5">
      <c r="B267" s="5" t="s">
        <v>332</v>
      </c>
      <c r="C267" s="12">
        <v>18518660</v>
      </c>
      <c r="D267" s="12">
        <v>2008935</v>
      </c>
      <c r="E267" s="12">
        <v>981354</v>
      </c>
      <c r="F267" s="12">
        <v>11729</v>
      </c>
      <c r="G267" s="12">
        <v>28617</v>
      </c>
      <c r="H267" s="9">
        <f t="shared" si="4"/>
        <v>21549295</v>
      </c>
      <c r="I267" s="26">
        <f t="shared" si="8"/>
        <v>-5.749277488901203E-05</v>
      </c>
    </row>
    <row r="268" spans="2:9" ht="16.5">
      <c r="B268" s="5" t="s">
        <v>333</v>
      </c>
      <c r="C268" s="12">
        <v>18523411</v>
      </c>
      <c r="D268" s="12">
        <v>2008937</v>
      </c>
      <c r="E268" s="12">
        <v>1003449</v>
      </c>
      <c r="F268" s="12">
        <v>11857</v>
      </c>
      <c r="G268" s="12">
        <v>28596</v>
      </c>
      <c r="H268" s="9">
        <f t="shared" si="4"/>
        <v>21576250</v>
      </c>
      <c r="I268" s="26">
        <f t="shared" si="8"/>
        <v>0.001250852986141774</v>
      </c>
    </row>
    <row r="269" spans="2:9" ht="16.5">
      <c r="B269" s="4"/>
      <c r="C269" s="13"/>
      <c r="D269" s="13"/>
      <c r="E269" s="13"/>
      <c r="F269" s="13"/>
      <c r="G269" s="13"/>
      <c r="H269" s="13"/>
      <c r="I269" s="27"/>
    </row>
    <row r="270" spans="2:8" ht="16.5">
      <c r="B270" s="4"/>
      <c r="C270" s="13"/>
      <c r="D270" s="13"/>
      <c r="E270" s="13"/>
      <c r="F270" s="13"/>
      <c r="G270" s="13"/>
      <c r="H270" s="13"/>
    </row>
    <row r="282" spans="2:8" ht="16.5">
      <c r="B282" s="2" t="s">
        <v>6</v>
      </c>
      <c r="C282" s="14"/>
      <c r="D282" s="14"/>
      <c r="E282" s="14"/>
      <c r="F282" s="14"/>
      <c r="G282" s="14"/>
      <c r="H282" s="14"/>
    </row>
  </sheetData>
  <sheetProtection/>
  <mergeCells count="2">
    <mergeCell ref="B1:I1"/>
    <mergeCell ref="B2:I2"/>
  </mergeCells>
  <printOptions/>
  <pageMargins left="0.75" right="0.75" top="1" bottom="1" header="0.5" footer="0.5"/>
  <pageSetup horizontalDpi="600" verticalDpi="600" orientation="portrait" paperSize="9" scale="86" r:id="rId2"/>
  <ignoredErrors>
    <ignoredError sqref="B15:B268" numberStoredAsText="1"/>
    <ignoredError sqref="H4:H169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twnic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abel</dc:creator>
  <cp:keywords/>
  <dc:description/>
  <cp:lastModifiedBy>Stark</cp:lastModifiedBy>
  <cp:lastPrinted>2009-01-17T02:54:29Z</cp:lastPrinted>
  <dcterms:created xsi:type="dcterms:W3CDTF">2001-08-22T02:56:47Z</dcterms:created>
  <dcterms:modified xsi:type="dcterms:W3CDTF">2022-11-14T09:11:19Z</dcterms:modified>
  <cp:category/>
  <cp:version/>
  <cp:contentType/>
  <cp:contentStatus/>
</cp:coreProperties>
</file>